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90" windowWidth="15255" windowHeight="742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Sheet1!$A$5:$AG$5</definedName>
    <definedName name="_xlnm.Print_Area" localSheetId="0">Sheet1!$A$1:$AG$60</definedName>
  </definedNames>
  <calcPr calcId="124519"/>
</workbook>
</file>

<file path=xl/calcChain.xml><?xml version="1.0" encoding="utf-8"?>
<calcChain xmlns="http://schemas.openxmlformats.org/spreadsheetml/2006/main">
  <c r="T27" i="1"/>
  <c r="W59"/>
  <c r="W43"/>
  <c r="W60" s="1"/>
  <c r="W27"/>
  <c r="T59"/>
  <c r="T43"/>
  <c r="T60"/>
  <c r="O7" l="1"/>
  <c r="O8"/>
  <c r="O9"/>
  <c r="O10"/>
  <c r="O11"/>
  <c r="O12"/>
  <c r="O13"/>
  <c r="O14"/>
  <c r="O15"/>
  <c r="O16"/>
  <c r="O17"/>
  <c r="O18"/>
  <c r="O19"/>
  <c r="O20"/>
  <c r="O21"/>
  <c r="O22"/>
  <c r="O23"/>
  <c r="O24"/>
  <c r="O25"/>
  <c r="O26"/>
  <c r="O28"/>
  <c r="O29"/>
  <c r="O30"/>
  <c r="O31"/>
  <c r="O32"/>
  <c r="O33"/>
  <c r="O34"/>
  <c r="O35"/>
  <c r="O36"/>
  <c r="O37"/>
  <c r="O38"/>
  <c r="O39"/>
  <c r="O40"/>
  <c r="O41"/>
  <c r="O42"/>
  <c r="O44"/>
  <c r="O45"/>
  <c r="O46"/>
  <c r="O47"/>
  <c r="O48"/>
  <c r="O49"/>
  <c r="O50"/>
  <c r="O51"/>
  <c r="O52"/>
  <c r="O53"/>
  <c r="O54"/>
  <c r="O55"/>
  <c r="O56"/>
  <c r="O57"/>
  <c r="O58"/>
  <c r="O6"/>
  <c r="N59"/>
  <c r="M59"/>
  <c r="J22"/>
  <c r="J30"/>
  <c r="J39"/>
  <c r="AG7"/>
  <c r="AG8"/>
  <c r="AG9"/>
  <c r="AG10"/>
  <c r="AG11"/>
  <c r="AG12"/>
  <c r="AG13"/>
  <c r="AG14"/>
  <c r="AG15"/>
  <c r="AG16"/>
  <c r="AG17"/>
  <c r="AG18"/>
  <c r="AG19"/>
  <c r="AG20"/>
  <c r="AG21"/>
  <c r="AG22"/>
  <c r="AG23"/>
  <c r="AG24"/>
  <c r="AG25"/>
  <c r="AG26"/>
  <c r="AG28"/>
  <c r="AG29"/>
  <c r="AG30"/>
  <c r="AG31"/>
  <c r="AG32"/>
  <c r="AG33"/>
  <c r="AG34"/>
  <c r="AG35"/>
  <c r="AG36"/>
  <c r="AG37"/>
  <c r="AG38"/>
  <c r="AG39"/>
  <c r="AG40"/>
  <c r="AG41"/>
  <c r="AG42"/>
  <c r="AG44"/>
  <c r="AG45"/>
  <c r="AG46"/>
  <c r="AG47"/>
  <c r="AG48"/>
  <c r="AG49"/>
  <c r="AG50"/>
  <c r="AG51"/>
  <c r="AG52"/>
  <c r="AG53"/>
  <c r="AG54"/>
  <c r="AG55"/>
  <c r="AG56"/>
  <c r="AG57"/>
  <c r="AG58"/>
  <c r="AG6"/>
  <c r="AF59"/>
  <c r="AF43"/>
  <c r="AG43" s="1"/>
  <c r="AF27"/>
  <c r="AD7"/>
  <c r="AD8"/>
  <c r="AD9"/>
  <c r="AD10"/>
  <c r="AD11"/>
  <c r="AD12"/>
  <c r="AD13"/>
  <c r="AD14"/>
  <c r="AD15"/>
  <c r="AD16"/>
  <c r="AD17"/>
  <c r="AD18"/>
  <c r="AD19"/>
  <c r="AD20"/>
  <c r="AD21"/>
  <c r="AD22"/>
  <c r="AD23"/>
  <c r="AD24"/>
  <c r="AD25"/>
  <c r="AD26"/>
  <c r="AD28"/>
  <c r="AD29"/>
  <c r="AD30"/>
  <c r="AD31"/>
  <c r="AD32"/>
  <c r="AD33"/>
  <c r="AD34"/>
  <c r="AD35"/>
  <c r="AD36"/>
  <c r="AD37"/>
  <c r="AD38"/>
  <c r="AD39"/>
  <c r="AD40"/>
  <c r="AD41"/>
  <c r="AD42"/>
  <c r="AD44"/>
  <c r="AD45"/>
  <c r="AD46"/>
  <c r="AD47"/>
  <c r="AD48"/>
  <c r="AD49"/>
  <c r="AD50"/>
  <c r="AD51"/>
  <c r="AD52"/>
  <c r="AD53"/>
  <c r="AD54"/>
  <c r="AD55"/>
  <c r="AD56"/>
  <c r="AD57"/>
  <c r="AD58"/>
  <c r="AD6"/>
  <c r="AC59"/>
  <c r="AC43"/>
  <c r="AC27"/>
  <c r="AB59"/>
  <c r="AB43"/>
  <c r="AB27"/>
  <c r="AA7"/>
  <c r="AA8"/>
  <c r="AA9"/>
  <c r="AA10"/>
  <c r="AA11"/>
  <c r="AA12"/>
  <c r="AA13"/>
  <c r="AA14"/>
  <c r="AA15"/>
  <c r="AA16"/>
  <c r="AA17"/>
  <c r="AA18"/>
  <c r="AA19"/>
  <c r="AA20"/>
  <c r="AA21"/>
  <c r="AA22"/>
  <c r="AA23"/>
  <c r="AA24"/>
  <c r="AA25"/>
  <c r="AA26"/>
  <c r="AA28"/>
  <c r="AA29"/>
  <c r="AA30"/>
  <c r="AA31"/>
  <c r="AA32"/>
  <c r="AA33"/>
  <c r="AA34"/>
  <c r="AA35"/>
  <c r="AA36"/>
  <c r="AA37"/>
  <c r="AA38"/>
  <c r="AA39"/>
  <c r="AA40"/>
  <c r="AA41"/>
  <c r="AA42"/>
  <c r="AA44"/>
  <c r="AA45"/>
  <c r="AA46"/>
  <c r="AA47"/>
  <c r="AA48"/>
  <c r="AA49"/>
  <c r="AA50"/>
  <c r="AA51"/>
  <c r="AA52"/>
  <c r="AA53"/>
  <c r="AA54"/>
  <c r="AA55"/>
  <c r="AA56"/>
  <c r="AA57"/>
  <c r="AA58"/>
  <c r="AA6"/>
  <c r="Z59"/>
  <c r="Z43"/>
  <c r="Z27"/>
  <c r="Y59"/>
  <c r="Y43"/>
  <c r="Y27"/>
  <c r="X7"/>
  <c r="X8"/>
  <c r="X9"/>
  <c r="X10"/>
  <c r="X11"/>
  <c r="X12"/>
  <c r="X13"/>
  <c r="X14"/>
  <c r="X15"/>
  <c r="X16"/>
  <c r="X17"/>
  <c r="X18"/>
  <c r="X19"/>
  <c r="X20"/>
  <c r="X21"/>
  <c r="X22"/>
  <c r="X23"/>
  <c r="X24"/>
  <c r="X25"/>
  <c r="X26"/>
  <c r="X28"/>
  <c r="X29"/>
  <c r="X30"/>
  <c r="X31"/>
  <c r="X32"/>
  <c r="X33"/>
  <c r="X34"/>
  <c r="X35"/>
  <c r="X36"/>
  <c r="X37"/>
  <c r="X38"/>
  <c r="X39"/>
  <c r="X40"/>
  <c r="X41"/>
  <c r="X42"/>
  <c r="X44"/>
  <c r="X45"/>
  <c r="X46"/>
  <c r="X47"/>
  <c r="X48"/>
  <c r="X49"/>
  <c r="X50"/>
  <c r="X51"/>
  <c r="X52"/>
  <c r="X53"/>
  <c r="X54"/>
  <c r="X55"/>
  <c r="X56"/>
  <c r="X57"/>
  <c r="X58"/>
  <c r="X6"/>
  <c r="V59"/>
  <c r="V43"/>
  <c r="V27"/>
  <c r="U7"/>
  <c r="U8"/>
  <c r="U9"/>
  <c r="U10"/>
  <c r="U11"/>
  <c r="U12"/>
  <c r="U13"/>
  <c r="U14"/>
  <c r="U15"/>
  <c r="U16"/>
  <c r="U17"/>
  <c r="U18"/>
  <c r="U19"/>
  <c r="U20"/>
  <c r="U21"/>
  <c r="U22"/>
  <c r="U23"/>
  <c r="U24"/>
  <c r="U25"/>
  <c r="U26"/>
  <c r="U28"/>
  <c r="U29"/>
  <c r="U30"/>
  <c r="U31"/>
  <c r="U32"/>
  <c r="U33"/>
  <c r="U34"/>
  <c r="U35"/>
  <c r="U36"/>
  <c r="U37"/>
  <c r="U38"/>
  <c r="U39"/>
  <c r="U40"/>
  <c r="U41"/>
  <c r="U42"/>
  <c r="U44"/>
  <c r="U45"/>
  <c r="U46"/>
  <c r="U47"/>
  <c r="U48"/>
  <c r="U49"/>
  <c r="U50"/>
  <c r="U51"/>
  <c r="U52"/>
  <c r="U53"/>
  <c r="U54"/>
  <c r="U55"/>
  <c r="U56"/>
  <c r="U57"/>
  <c r="U58"/>
  <c r="U6"/>
  <c r="S59"/>
  <c r="S43"/>
  <c r="S27"/>
  <c r="R7"/>
  <c r="R8"/>
  <c r="R9"/>
  <c r="R10"/>
  <c r="R11"/>
  <c r="R12"/>
  <c r="R13"/>
  <c r="R14"/>
  <c r="R15"/>
  <c r="R16"/>
  <c r="R17"/>
  <c r="R18"/>
  <c r="R19"/>
  <c r="R20"/>
  <c r="R21"/>
  <c r="R22"/>
  <c r="R23"/>
  <c r="R24"/>
  <c r="R25"/>
  <c r="R26"/>
  <c r="R28"/>
  <c r="R29"/>
  <c r="R30"/>
  <c r="R31"/>
  <c r="R32"/>
  <c r="R33"/>
  <c r="R34"/>
  <c r="R35"/>
  <c r="R36"/>
  <c r="R37"/>
  <c r="R38"/>
  <c r="R39"/>
  <c r="R40"/>
  <c r="R41"/>
  <c r="R42"/>
  <c r="R44"/>
  <c r="R45"/>
  <c r="R46"/>
  <c r="R47"/>
  <c r="R48"/>
  <c r="R49"/>
  <c r="R50"/>
  <c r="R51"/>
  <c r="R52"/>
  <c r="R53"/>
  <c r="R54"/>
  <c r="R55"/>
  <c r="R56"/>
  <c r="R57"/>
  <c r="R58"/>
  <c r="R6"/>
  <c r="Q59"/>
  <c r="Q43"/>
  <c r="Q27"/>
  <c r="P59"/>
  <c r="P43"/>
  <c r="P27"/>
  <c r="P60" s="1"/>
  <c r="E6"/>
  <c r="J6" s="1"/>
  <c r="L6"/>
  <c r="E7"/>
  <c r="J7" s="1"/>
  <c r="H7"/>
  <c r="L7"/>
  <c r="E8"/>
  <c r="J8" s="1"/>
  <c r="L8"/>
  <c r="E9"/>
  <c r="H9" s="1"/>
  <c r="L9"/>
  <c r="E10"/>
  <c r="H10"/>
  <c r="L10"/>
  <c r="E11"/>
  <c r="J11" s="1"/>
  <c r="L11"/>
  <c r="E12"/>
  <c r="J12" s="1"/>
  <c r="H12"/>
  <c r="L12"/>
  <c r="E13"/>
  <c r="J13" s="1"/>
  <c r="L13"/>
  <c r="E14"/>
  <c r="H14" s="1"/>
  <c r="L14"/>
  <c r="E15"/>
  <c r="J15" s="1"/>
  <c r="L15"/>
  <c r="E16"/>
  <c r="H16" s="1"/>
  <c r="L16"/>
  <c r="E17"/>
  <c r="J17" s="1"/>
  <c r="L17"/>
  <c r="E18"/>
  <c r="H18" s="1"/>
  <c r="L18"/>
  <c r="E19"/>
  <c r="H19" s="1"/>
  <c r="L19"/>
  <c r="E20"/>
  <c r="J20" s="1"/>
  <c r="H20"/>
  <c r="L20"/>
  <c r="E21"/>
  <c r="J21" s="1"/>
  <c r="L21"/>
  <c r="H22"/>
  <c r="L22"/>
  <c r="E23"/>
  <c r="H23" s="1"/>
  <c r="L23"/>
  <c r="E24"/>
  <c r="J24" s="1"/>
  <c r="H24"/>
  <c r="L24"/>
  <c r="E25"/>
  <c r="J25" s="1"/>
  <c r="L25"/>
  <c r="E26"/>
  <c r="J26" s="1"/>
  <c r="L26"/>
  <c r="C27"/>
  <c r="D27"/>
  <c r="F27"/>
  <c r="G27"/>
  <c r="AA27" s="1"/>
  <c r="K27"/>
  <c r="M27"/>
  <c r="N27"/>
  <c r="N60" s="1"/>
  <c r="E28"/>
  <c r="J28" s="1"/>
  <c r="L28"/>
  <c r="E29"/>
  <c r="H29" s="1"/>
  <c r="L29"/>
  <c r="H30"/>
  <c r="L30"/>
  <c r="E31"/>
  <c r="J31" s="1"/>
  <c r="L31"/>
  <c r="E32"/>
  <c r="J32" s="1"/>
  <c r="L32"/>
  <c r="E33"/>
  <c r="J33" s="1"/>
  <c r="L33"/>
  <c r="E34"/>
  <c r="H34" s="1"/>
  <c r="L34"/>
  <c r="E35"/>
  <c r="J35" s="1"/>
  <c r="H35"/>
  <c r="L35"/>
  <c r="E36"/>
  <c r="J36" s="1"/>
  <c r="L36"/>
  <c r="E37"/>
  <c r="J37" s="1"/>
  <c r="L37"/>
  <c r="E38"/>
  <c r="H38" s="1"/>
  <c r="L38"/>
  <c r="H39"/>
  <c r="L39"/>
  <c r="E40"/>
  <c r="J40" s="1"/>
  <c r="L40"/>
  <c r="E41"/>
  <c r="H41" s="1"/>
  <c r="L41"/>
  <c r="E42"/>
  <c r="J42" s="1"/>
  <c r="H42"/>
  <c r="L42"/>
  <c r="C43"/>
  <c r="D43"/>
  <c r="F43"/>
  <c r="G43"/>
  <c r="O43" s="1"/>
  <c r="K43"/>
  <c r="E44"/>
  <c r="J44" s="1"/>
  <c r="H44"/>
  <c r="L44"/>
  <c r="E45"/>
  <c r="J45" s="1"/>
  <c r="L45"/>
  <c r="E46"/>
  <c r="H46" s="1"/>
  <c r="L46"/>
  <c r="E47"/>
  <c r="J47" s="1"/>
  <c r="L47"/>
  <c r="E48"/>
  <c r="H48" s="1"/>
  <c r="L48"/>
  <c r="E49"/>
  <c r="J49" s="1"/>
  <c r="L49"/>
  <c r="E50"/>
  <c r="H50" s="1"/>
  <c r="L50"/>
  <c r="E51"/>
  <c r="H51" s="1"/>
  <c r="L51"/>
  <c r="E52"/>
  <c r="J52" s="1"/>
  <c r="H52"/>
  <c r="L52"/>
  <c r="E53"/>
  <c r="J53" s="1"/>
  <c r="L53"/>
  <c r="E54"/>
  <c r="H54" s="1"/>
  <c r="L54"/>
  <c r="H53" l="1"/>
  <c r="H49"/>
  <c r="H40"/>
  <c r="H31"/>
  <c r="H25"/>
  <c r="H21"/>
  <c r="H15"/>
  <c r="H11"/>
  <c r="H8"/>
  <c r="H6"/>
  <c r="R43"/>
  <c r="U27"/>
  <c r="Z60"/>
  <c r="AC60"/>
  <c r="AF60"/>
  <c r="J51"/>
  <c r="J41"/>
  <c r="J29"/>
  <c r="J23"/>
  <c r="J19"/>
  <c r="O27"/>
  <c r="AD43"/>
  <c r="J54"/>
  <c r="J50"/>
  <c r="J48"/>
  <c r="J46"/>
  <c r="J38"/>
  <c r="J34"/>
  <c r="J18"/>
  <c r="J16"/>
  <c r="J14"/>
  <c r="J9"/>
  <c r="AG27"/>
  <c r="Y60"/>
  <c r="AD27"/>
  <c r="L43"/>
  <c r="H32"/>
  <c r="H28"/>
  <c r="Q60"/>
  <c r="X43"/>
  <c r="U43"/>
  <c r="AA43"/>
  <c r="R27"/>
  <c r="X27"/>
  <c r="H47"/>
  <c r="H36"/>
  <c r="H33"/>
  <c r="H26"/>
  <c r="H17"/>
  <c r="S60"/>
  <c r="AB60"/>
  <c r="E27"/>
  <c r="H27" s="1"/>
  <c r="H45"/>
  <c r="H37"/>
  <c r="H13"/>
  <c r="E43"/>
  <c r="H43" s="1"/>
  <c r="L27"/>
  <c r="G59" i="2"/>
  <c r="C59"/>
  <c r="K58"/>
  <c r="L58" s="1"/>
  <c r="H58"/>
  <c r="G58"/>
  <c r="F58"/>
  <c r="E58"/>
  <c r="J58" s="1"/>
  <c r="D58"/>
  <c r="D59" s="1"/>
  <c r="C58"/>
  <c r="L57"/>
  <c r="J57"/>
  <c r="H57"/>
  <c r="E57"/>
  <c r="L56"/>
  <c r="J56"/>
  <c r="H56"/>
  <c r="E56"/>
  <c r="L55"/>
  <c r="J55"/>
  <c r="H55"/>
  <c r="E55"/>
  <c r="L54"/>
  <c r="J54"/>
  <c r="H54"/>
  <c r="E54"/>
  <c r="L53"/>
  <c r="J53"/>
  <c r="H53"/>
  <c r="E53"/>
  <c r="L52"/>
  <c r="J52"/>
  <c r="H52"/>
  <c r="E52"/>
  <c r="L51"/>
  <c r="J51"/>
  <c r="H51"/>
  <c r="E51"/>
  <c r="L50"/>
  <c r="J50"/>
  <c r="H50"/>
  <c r="E50"/>
  <c r="L49"/>
  <c r="J49"/>
  <c r="H49"/>
  <c r="E49"/>
  <c r="L48"/>
  <c r="J48"/>
  <c r="H48"/>
  <c r="E48"/>
  <c r="L47"/>
  <c r="J47"/>
  <c r="H47"/>
  <c r="E47"/>
  <c r="L46"/>
  <c r="J46"/>
  <c r="H46"/>
  <c r="E46"/>
  <c r="L45"/>
  <c r="J45"/>
  <c r="H45"/>
  <c r="E45"/>
  <c r="L44"/>
  <c r="J44"/>
  <c r="H44"/>
  <c r="E44"/>
  <c r="L43"/>
  <c r="J43"/>
  <c r="H43"/>
  <c r="E43"/>
  <c r="K42"/>
  <c r="L42" s="1"/>
  <c r="G42"/>
  <c r="F42"/>
  <c r="D42"/>
  <c r="C42"/>
  <c r="L41"/>
  <c r="J41"/>
  <c r="E41"/>
  <c r="H41" s="1"/>
  <c r="L40"/>
  <c r="J40"/>
  <c r="E40"/>
  <c r="H40" s="1"/>
  <c r="L39"/>
  <c r="J39"/>
  <c r="E39"/>
  <c r="H39" s="1"/>
  <c r="L38"/>
  <c r="E38"/>
  <c r="L37"/>
  <c r="E37"/>
  <c r="J37" s="1"/>
  <c r="L36"/>
  <c r="E36"/>
  <c r="J36" s="1"/>
  <c r="L35"/>
  <c r="E35"/>
  <c r="J35" s="1"/>
  <c r="L34"/>
  <c r="E34"/>
  <c r="L33"/>
  <c r="J33"/>
  <c r="E33"/>
  <c r="H33" s="1"/>
  <c r="L32"/>
  <c r="J32"/>
  <c r="E32"/>
  <c r="H32" s="1"/>
  <c r="L31"/>
  <c r="J31"/>
  <c r="E31"/>
  <c r="H31" s="1"/>
  <c r="L30"/>
  <c r="J30"/>
  <c r="E30"/>
  <c r="H30" s="1"/>
  <c r="L29"/>
  <c r="E29"/>
  <c r="L28"/>
  <c r="E28"/>
  <c r="J28" s="1"/>
  <c r="L27"/>
  <c r="E27"/>
  <c r="K26"/>
  <c r="K59" s="1"/>
  <c r="L59" s="1"/>
  <c r="G26"/>
  <c r="H26" s="1"/>
  <c r="F26"/>
  <c r="F59" s="1"/>
  <c r="E26"/>
  <c r="D26"/>
  <c r="C26"/>
  <c r="L25"/>
  <c r="J25"/>
  <c r="E25"/>
  <c r="H25" s="1"/>
  <c r="L24"/>
  <c r="J24"/>
  <c r="E24"/>
  <c r="H24" s="1"/>
  <c r="L23"/>
  <c r="J23"/>
  <c r="E23"/>
  <c r="H23" s="1"/>
  <c r="L22"/>
  <c r="J22"/>
  <c r="E22"/>
  <c r="H22" s="1"/>
  <c r="L21"/>
  <c r="J21"/>
  <c r="E21"/>
  <c r="H21" s="1"/>
  <c r="L20"/>
  <c r="J20"/>
  <c r="E20"/>
  <c r="H20" s="1"/>
  <c r="L19"/>
  <c r="J19"/>
  <c r="E19"/>
  <c r="H19" s="1"/>
  <c r="L18"/>
  <c r="J18"/>
  <c r="E18"/>
  <c r="H18" s="1"/>
  <c r="L17"/>
  <c r="J17"/>
  <c r="E17"/>
  <c r="H17" s="1"/>
  <c r="L16"/>
  <c r="J16"/>
  <c r="E16"/>
  <c r="H16" s="1"/>
  <c r="L15"/>
  <c r="J15"/>
  <c r="E15"/>
  <c r="H15" s="1"/>
  <c r="L14"/>
  <c r="J14"/>
  <c r="E14"/>
  <c r="H14" s="1"/>
  <c r="L13"/>
  <c r="J13"/>
  <c r="E13"/>
  <c r="H13" s="1"/>
  <c r="L12"/>
  <c r="J12"/>
  <c r="E12"/>
  <c r="H12" s="1"/>
  <c r="L11"/>
  <c r="J11"/>
  <c r="E11"/>
  <c r="H11" s="1"/>
  <c r="L10"/>
  <c r="J10"/>
  <c r="E10"/>
  <c r="H10" s="1"/>
  <c r="L9"/>
  <c r="H9"/>
  <c r="E9"/>
  <c r="L8"/>
  <c r="J8"/>
  <c r="H8"/>
  <c r="E8"/>
  <c r="L7"/>
  <c r="J7"/>
  <c r="H7"/>
  <c r="E7"/>
  <c r="L6"/>
  <c r="J6"/>
  <c r="H6"/>
  <c r="E6"/>
  <c r="L5"/>
  <c r="J5"/>
  <c r="H5"/>
  <c r="E5"/>
  <c r="F59" i="1"/>
  <c r="M60"/>
  <c r="L55"/>
  <c r="L56"/>
  <c r="L57"/>
  <c r="L58"/>
  <c r="K59"/>
  <c r="K60" s="1"/>
  <c r="D59"/>
  <c r="C59"/>
  <c r="J43" l="1"/>
  <c r="J27"/>
  <c r="F60"/>
  <c r="E59" i="2"/>
  <c r="H59" s="1"/>
  <c r="E42"/>
  <c r="J42" s="1"/>
  <c r="L26"/>
  <c r="H28"/>
  <c r="H35"/>
  <c r="H36"/>
  <c r="H37"/>
  <c r="G59" i="1"/>
  <c r="E55"/>
  <c r="J55" s="1"/>
  <c r="E56"/>
  <c r="J56" s="1"/>
  <c r="E57"/>
  <c r="J57" s="1"/>
  <c r="E58"/>
  <c r="J58" s="1"/>
  <c r="D60"/>
  <c r="O59" l="1"/>
  <c r="AD59"/>
  <c r="AG59"/>
  <c r="AA59"/>
  <c r="X59"/>
  <c r="R59"/>
  <c r="U59"/>
  <c r="H55"/>
  <c r="H58"/>
  <c r="H56"/>
  <c r="E59"/>
  <c r="H59" s="1"/>
  <c r="H57"/>
  <c r="L59"/>
  <c r="G60"/>
  <c r="O60" s="1"/>
  <c r="H42" i="2"/>
  <c r="C60" i="1"/>
  <c r="J59" l="1"/>
  <c r="AD60"/>
  <c r="AG60"/>
  <c r="R60"/>
  <c r="U60"/>
  <c r="AA60"/>
  <c r="X60"/>
  <c r="L60"/>
  <c r="E60"/>
  <c r="H60" s="1"/>
</calcChain>
</file>

<file path=xl/sharedStrings.xml><?xml version="1.0" encoding="utf-8"?>
<sst xmlns="http://schemas.openxmlformats.org/spreadsheetml/2006/main" count="190" uniqueCount="86">
  <si>
    <t>SLBC GOA  : CONVENOR BANK-STATE BANK OF INDIA</t>
  </si>
  <si>
    <t>DEPOSITS AND ADVANCES AS ON  June 2017</t>
  </si>
  <si>
    <r>
      <rPr>
        <b/>
        <sz val="14"/>
        <color theme="1"/>
        <rFont val="Courier New"/>
        <family val="3"/>
      </rPr>
      <t>₹</t>
    </r>
    <r>
      <rPr>
        <b/>
        <sz val="14"/>
        <color theme="1"/>
        <rFont val="Arial"/>
        <family val="2"/>
      </rPr>
      <t xml:space="preserve"> </t>
    </r>
    <r>
      <rPr>
        <b/>
        <sz val="12"/>
        <color theme="1"/>
        <rFont val="Arial"/>
        <family val="2"/>
      </rPr>
      <t>(000'S OMITTED)</t>
    </r>
  </si>
  <si>
    <t>SR. No.</t>
  </si>
  <si>
    <t>Name of the Bank</t>
  </si>
  <si>
    <t>DOMESTIC DEPOSITS</t>
  </si>
  <si>
    <t>NRE
 DEPOSITS</t>
  </si>
  <si>
    <t>TOTAL
 DEPOSITS</t>
  </si>
  <si>
    <t>TOTAL 
ADVANCES</t>
  </si>
  <si>
    <t>Credit Deposit Ratio</t>
  </si>
  <si>
    <t>offsite credit*</t>
  </si>
  <si>
    <t>C.D.Ratio with off site credit</t>
  </si>
  <si>
    <t>TOTAL PRIORITY SECTOR ADVANCES</t>
  </si>
  <si>
    <t>% P.S. ADV TO      TOTAL ADV</t>
  </si>
  <si>
    <t>ADV UNDER
DIR SCHEME</t>
  </si>
  <si>
    <t>% of DIR to
Total Adv</t>
  </si>
  <si>
    <t>ADVANCE TO
WEAKER SECTION</t>
  </si>
  <si>
    <t>% of Weaker Section Adv to Total Adv</t>
  </si>
  <si>
    <t>ADVANCE TO SC</t>
  </si>
  <si>
    <t>% of SC ADV to Total Adv</t>
  </si>
  <si>
    <t>ADVANCE TO ST</t>
  </si>
  <si>
    <t>% of ST ADV to Total Adv</t>
  </si>
  <si>
    <t>ADVANCE TO WOMEN</t>
  </si>
  <si>
    <t>% of WOMEN Adv to Total Adv</t>
  </si>
  <si>
    <t>DIRECT AGRICULTURE ADVANCE</t>
  </si>
  <si>
    <t>% of DIRECT AGRI Adv to Total Adv</t>
  </si>
  <si>
    <t>TOTAL NPA ACCOUNTS</t>
  </si>
  <si>
    <t>% of TOTAL NPA to Total Adv</t>
  </si>
  <si>
    <t>AMOUNT</t>
  </si>
  <si>
    <t>NO.</t>
  </si>
  <si>
    <t>%</t>
  </si>
  <si>
    <t>NO</t>
  </si>
  <si>
    <t>AMT</t>
  </si>
  <si>
    <t>STATE BANK OF INDIA</t>
  </si>
  <si>
    <t>ALLAHABAD BANK</t>
  </si>
  <si>
    <t>ANDHRA  BANK</t>
  </si>
  <si>
    <t>BANK OF BARODA</t>
  </si>
  <si>
    <t>BANK OF INDIA</t>
  </si>
  <si>
    <t>BANK OF MAHARASHTRA</t>
  </si>
  <si>
    <t>CANARA BANK</t>
  </si>
  <si>
    <t>CENTRAL BANK OF INDIA</t>
  </si>
  <si>
    <t>CORPORATION  BANK</t>
  </si>
  <si>
    <t xml:space="preserve">DENA BANK             </t>
  </si>
  <si>
    <t>INDIAN BANK</t>
  </si>
  <si>
    <t>INDIAN OVERSEAS BANK</t>
  </si>
  <si>
    <t>ORIENTAL BANK OF COMMERCE</t>
  </si>
  <si>
    <t>PUNJAB &amp; SIND BANK</t>
  </si>
  <si>
    <t>PUNJAB NATIONAL BANK</t>
  </si>
  <si>
    <t>SYNDICATE BANK</t>
  </si>
  <si>
    <t xml:space="preserve">UCO BANK             </t>
  </si>
  <si>
    <t xml:space="preserve">UNION BANK OF INDIA        </t>
  </si>
  <si>
    <t>UNITED BANK OF INDIA</t>
  </si>
  <si>
    <t>VIJAYA  BANK</t>
  </si>
  <si>
    <t>IDBI BANK LTD.</t>
  </si>
  <si>
    <t>SUB TOTAL</t>
  </si>
  <si>
    <t>CATHOLIC SYRIAN BANK LTD.</t>
  </si>
  <si>
    <t>DHANALAXMI BANK LTD.</t>
  </si>
  <si>
    <t>FEDERAL BANK LTD.</t>
  </si>
  <si>
    <t>HDFC BANK LTD.</t>
  </si>
  <si>
    <t>ICICI BANK LTD</t>
  </si>
  <si>
    <t>JAMMU &amp; KASHMIR BANK LTD.</t>
  </si>
  <si>
    <t>KARNATAKA BANK LTD.</t>
  </si>
  <si>
    <t>Karur Vysya Bank Ltd</t>
  </si>
  <si>
    <t>RBL BANK LTD.</t>
  </si>
  <si>
    <t>SOUTH INDIAN BANK LTD.</t>
  </si>
  <si>
    <t>YES BANK LTD.</t>
  </si>
  <si>
    <t>BICHOLIM URBAN CO-OP BANK  LTD.</t>
  </si>
  <si>
    <t>CITIZEN CO-OP BANK LTD,</t>
  </si>
  <si>
    <t>GOA STATE CO-OP BANK LTD.</t>
  </si>
  <si>
    <t>GOA URBAN CO-OP BANK LTD.</t>
  </si>
  <si>
    <t>KONKAN MERCANTILE CO-OP BANK LTD.</t>
  </si>
  <si>
    <t>MADGAON URBAN CO-OP BANK LTD.</t>
  </si>
  <si>
    <t>MAPUSA URBAN CO-OP BANK LTD.</t>
  </si>
  <si>
    <t>NKGSB CO-OP BANK LTD.</t>
  </si>
  <si>
    <t>PMC BANK LTD.</t>
  </si>
  <si>
    <t>SARASWAT CO-OP BANK LTD.</t>
  </si>
  <si>
    <t>SHAMRAO VITHAL CO-OP BANK LTD.</t>
  </si>
  <si>
    <t>TJSB SAHAKARI BANK LTD.</t>
  </si>
  <si>
    <t>APNA SAHAKARI BANK LTD.</t>
  </si>
  <si>
    <t>WOMEN CO-OP BANK LTD.</t>
  </si>
  <si>
    <t>GP PARSIK SAHAKARI BANK LTD.</t>
  </si>
  <si>
    <t>GRAND TOTAL</t>
  </si>
  <si>
    <t>AXIS  BANK LTD.*</t>
  </si>
  <si>
    <t>DEVELOPMENT CREDIT BANK LTD.*</t>
  </si>
  <si>
    <t>INDUSIND BANK LTD.*</t>
  </si>
  <si>
    <t>KOTAK MAHINDRA BANK LTD.*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</si>
</sst>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name val="Calibri"/>
      <family val="2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1"/>
      <name val="Courier New"/>
      <family val="3"/>
    </font>
    <font>
      <b/>
      <sz val="14"/>
      <color theme="1"/>
      <name val="Arial"/>
      <family val="2"/>
    </font>
    <font>
      <b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9" fontId="5" fillId="0" borderId="0"/>
  </cellStyleXfs>
  <cellXfs count="19">
    <xf numFmtId="0" fontId="0" fillId="0" borderId="0" xfId="0"/>
    <xf numFmtId="0" fontId="1" fillId="0" borderId="0" xfId="0" applyFont="1" applyAlignment="1">
      <alignment vertical="top"/>
    </xf>
    <xf numFmtId="0" fontId="1" fillId="0" borderId="0" xfId="0" applyFont="1"/>
    <xf numFmtId="0" fontId="6" fillId="0" borderId="1" xfId="1" applyFont="1" applyBorder="1" applyAlignment="1">
      <alignment horizontal="center" vertical="top" wrapText="1"/>
    </xf>
    <xf numFmtId="2" fontId="6" fillId="0" borderId="1" xfId="1" applyNumberFormat="1" applyFont="1" applyBorder="1" applyAlignment="1">
      <alignment horizontal="center" vertical="top" wrapText="1"/>
    </xf>
    <xf numFmtId="0" fontId="6" fillId="0" borderId="1" xfId="1" applyFont="1" applyBorder="1" applyAlignment="1">
      <alignment horizontal="center" vertical="center"/>
    </xf>
    <xf numFmtId="2" fontId="6" fillId="0" borderId="1" xfId="1" applyNumberFormat="1" applyFont="1" applyBorder="1" applyAlignment="1">
      <alignment horizontal="center" vertical="center"/>
    </xf>
    <xf numFmtId="2" fontId="0" fillId="0" borderId="0" xfId="0" applyNumberFormat="1"/>
    <xf numFmtId="2" fontId="6" fillId="0" borderId="1" xfId="2" applyNumberFormat="1" applyFont="1" applyBorder="1" applyAlignment="1">
      <alignment horizontal="center" vertical="center"/>
    </xf>
    <xf numFmtId="0" fontId="1" fillId="0" borderId="0" xfId="0" applyFont="1"/>
    <xf numFmtId="0" fontId="0" fillId="0" borderId="2" xfId="0" applyBorder="1"/>
    <xf numFmtId="0" fontId="1" fillId="0" borderId="2" xfId="0" applyFont="1" applyBorder="1"/>
    <xf numFmtId="2" fontId="0" fillId="0" borderId="2" xfId="0" applyNumberFormat="1" applyBorder="1"/>
    <xf numFmtId="0" fontId="6" fillId="0" borderId="1" xfId="1" applyFont="1" applyBorder="1" applyAlignment="1">
      <alignment horizontal="center" vertical="top" wrapText="1"/>
    </xf>
    <xf numFmtId="0" fontId="6" fillId="0" borderId="1" xfId="1" applyFont="1" applyBorder="1" applyAlignment="1">
      <alignment horizontal="center" vertical="top" wrapText="1"/>
    </xf>
    <xf numFmtId="0" fontId="2" fillId="0" borderId="0" xfId="0" applyFont="1" applyAlignment="1">
      <alignment horizontal="left" vertical="center" indent="12"/>
    </xf>
    <xf numFmtId="0" fontId="2" fillId="0" borderId="0" xfId="0" applyFont="1" applyAlignment="1">
      <alignment horizontal="left" indent="12"/>
    </xf>
    <xf numFmtId="0" fontId="0" fillId="0" borderId="0" xfId="0" applyAlignment="1">
      <alignment horizontal="center"/>
    </xf>
    <xf numFmtId="0" fontId="4" fillId="0" borderId="1" xfId="1" applyFont="1" applyBorder="1" applyAlignment="1">
      <alignment horizontal="center" vertical="top" wrapText="1"/>
    </xf>
  </cellXfs>
  <cellStyles count="3">
    <cellStyle name="Excel Built-in Normal" xfId="1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G64"/>
  <sheetViews>
    <sheetView tabSelected="1" view="pageBreakPreview" zoomScale="60" workbookViewId="0">
      <pane xSplit="2" ySplit="2" topLeftCell="L18" activePane="bottomRight" state="frozen"/>
      <selection pane="topRight" activeCell="C1" sqref="C1"/>
      <selection pane="bottomLeft" activeCell="A3" sqref="A3"/>
      <selection pane="bottomRight" activeCell="AE67" sqref="AE67"/>
    </sheetView>
  </sheetViews>
  <sheetFormatPr defaultRowHeight="15"/>
  <cols>
    <col min="1" max="1" width="7.28515625" bestFit="1" customWidth="1"/>
    <col min="2" max="2" width="36.85546875" customWidth="1"/>
    <col min="3" max="5" width="14.85546875" bestFit="1" customWidth="1"/>
    <col min="6" max="6" width="9.85546875" customWidth="1"/>
    <col min="7" max="7" width="10.7109375" customWidth="1"/>
    <col min="8" max="8" width="14" style="7" bestFit="1" customWidth="1"/>
    <col min="9" max="9" width="13.7109375" bestFit="1" customWidth="1"/>
    <col min="10" max="10" width="16.85546875" style="7" bestFit="1" customWidth="1"/>
    <col min="11" max="11" width="17.7109375" customWidth="1"/>
    <col min="12" max="12" width="13.7109375" style="7" bestFit="1" customWidth="1"/>
    <col min="13" max="13" width="8.5703125" customWidth="1"/>
    <col min="14" max="14" width="9.85546875" customWidth="1"/>
    <col min="15" max="15" width="10.5703125" style="7" bestFit="1" customWidth="1"/>
    <col min="16" max="16" width="8.5703125" customWidth="1"/>
    <col min="17" max="17" width="10.28515625" customWidth="1"/>
    <col min="18" max="18" width="10.7109375" style="7" customWidth="1"/>
    <col min="19" max="19" width="8.5703125" customWidth="1"/>
    <col min="20" max="20" width="10.140625" customWidth="1"/>
    <col min="21" max="21" width="14.140625" style="7" bestFit="1" customWidth="1"/>
    <col min="22" max="22" width="8.140625" customWidth="1"/>
    <col min="23" max="23" width="10.140625" customWidth="1"/>
    <col min="24" max="24" width="14" style="7" bestFit="1" customWidth="1"/>
    <col min="25" max="25" width="10.140625" customWidth="1"/>
    <col min="26" max="26" width="11" customWidth="1"/>
    <col min="27" max="27" width="13.7109375" style="7" customWidth="1"/>
    <col min="28" max="29" width="10.42578125" customWidth="1"/>
    <col min="30" max="30" width="11.85546875" style="7" customWidth="1"/>
    <col min="31" max="31" width="8.7109375" customWidth="1"/>
    <col min="32" max="32" width="9.7109375" customWidth="1"/>
    <col min="33" max="33" width="11.42578125" style="7" customWidth="1"/>
  </cols>
  <sheetData>
    <row r="1" spans="1:33" ht="21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</row>
    <row r="2" spans="1:33" ht="21">
      <c r="A2" s="16" t="s">
        <v>1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</row>
    <row r="3" spans="1:33" ht="19.5">
      <c r="AF3" s="17" t="s">
        <v>2</v>
      </c>
      <c r="AG3" s="17"/>
    </row>
    <row r="4" spans="1:33" s="1" customFormat="1" ht="36" customHeight="1">
      <c r="A4" s="18" t="s">
        <v>3</v>
      </c>
      <c r="B4" s="18" t="s">
        <v>4</v>
      </c>
      <c r="C4" s="3" t="s">
        <v>5</v>
      </c>
      <c r="D4" s="3" t="s">
        <v>6</v>
      </c>
      <c r="E4" s="3" t="s">
        <v>7</v>
      </c>
      <c r="F4" s="14" t="s">
        <v>8</v>
      </c>
      <c r="G4" s="14"/>
      <c r="H4" s="4" t="s">
        <v>9</v>
      </c>
      <c r="I4" s="3" t="s">
        <v>10</v>
      </c>
      <c r="J4" s="4" t="s">
        <v>11</v>
      </c>
      <c r="K4" s="3" t="s">
        <v>12</v>
      </c>
      <c r="L4" s="4" t="s">
        <v>13</v>
      </c>
      <c r="M4" s="14" t="s">
        <v>14</v>
      </c>
      <c r="N4" s="14"/>
      <c r="O4" s="4" t="s">
        <v>15</v>
      </c>
      <c r="P4" s="14" t="s">
        <v>16</v>
      </c>
      <c r="Q4" s="14"/>
      <c r="R4" s="4" t="s">
        <v>17</v>
      </c>
      <c r="S4" s="14" t="s">
        <v>18</v>
      </c>
      <c r="T4" s="14"/>
      <c r="U4" s="4" t="s">
        <v>19</v>
      </c>
      <c r="V4" s="14" t="s">
        <v>20</v>
      </c>
      <c r="W4" s="14"/>
      <c r="X4" s="4" t="s">
        <v>21</v>
      </c>
      <c r="Y4" s="14" t="s">
        <v>22</v>
      </c>
      <c r="Z4" s="14"/>
      <c r="AA4" s="4" t="s">
        <v>23</v>
      </c>
      <c r="AB4" s="14" t="s">
        <v>24</v>
      </c>
      <c r="AC4" s="14"/>
      <c r="AD4" s="4" t="s">
        <v>25</v>
      </c>
      <c r="AE4" s="14" t="s">
        <v>26</v>
      </c>
      <c r="AF4" s="14"/>
      <c r="AG4" s="4" t="s">
        <v>27</v>
      </c>
    </row>
    <row r="5" spans="1:33" s="2" customFormat="1">
      <c r="A5" s="18"/>
      <c r="B5" s="18"/>
      <c r="C5" s="5" t="s">
        <v>28</v>
      </c>
      <c r="D5" s="5" t="s">
        <v>28</v>
      </c>
      <c r="E5" s="5" t="s">
        <v>28</v>
      </c>
      <c r="F5" s="5" t="s">
        <v>29</v>
      </c>
      <c r="G5" s="5" t="s">
        <v>28</v>
      </c>
      <c r="H5" s="6" t="s">
        <v>30</v>
      </c>
      <c r="I5" s="5" t="s">
        <v>28</v>
      </c>
      <c r="J5" s="6" t="s">
        <v>30</v>
      </c>
      <c r="K5" s="5" t="s">
        <v>28</v>
      </c>
      <c r="L5" s="6" t="s">
        <v>30</v>
      </c>
      <c r="M5" s="5" t="s">
        <v>31</v>
      </c>
      <c r="N5" s="5" t="s">
        <v>28</v>
      </c>
      <c r="O5" s="6" t="s">
        <v>30</v>
      </c>
      <c r="P5" s="5" t="s">
        <v>31</v>
      </c>
      <c r="Q5" s="5" t="s">
        <v>28</v>
      </c>
      <c r="R5" s="8" t="s">
        <v>30</v>
      </c>
      <c r="S5" s="5" t="s">
        <v>31</v>
      </c>
      <c r="T5" s="5" t="s">
        <v>28</v>
      </c>
      <c r="U5" s="6" t="s">
        <v>30</v>
      </c>
      <c r="V5" s="5" t="s">
        <v>31</v>
      </c>
      <c r="W5" s="5" t="s">
        <v>28</v>
      </c>
      <c r="X5" s="6" t="s">
        <v>30</v>
      </c>
      <c r="Y5" s="5" t="s">
        <v>31</v>
      </c>
      <c r="Z5" s="5" t="s">
        <v>32</v>
      </c>
      <c r="AA5" s="6" t="s">
        <v>30</v>
      </c>
      <c r="AB5" s="5" t="s">
        <v>31</v>
      </c>
      <c r="AC5" s="5" t="s">
        <v>32</v>
      </c>
      <c r="AD5" s="6" t="s">
        <v>30</v>
      </c>
      <c r="AE5" s="5" t="s">
        <v>31</v>
      </c>
      <c r="AF5" s="5" t="s">
        <v>32</v>
      </c>
      <c r="AG5" s="6" t="s">
        <v>30</v>
      </c>
    </row>
    <row r="6" spans="1:33">
      <c r="A6" s="10">
        <v>1</v>
      </c>
      <c r="B6" s="10" t="s">
        <v>33</v>
      </c>
      <c r="C6" s="10">
        <v>89518734</v>
      </c>
      <c r="D6" s="10">
        <v>39796040</v>
      </c>
      <c r="E6" s="10">
        <f>C6+D6</f>
        <v>129314774</v>
      </c>
      <c r="F6" s="10">
        <v>51588</v>
      </c>
      <c r="G6" s="10">
        <v>33566506</v>
      </c>
      <c r="H6" s="12">
        <f>G6/E6*100</f>
        <v>25.957208880092853</v>
      </c>
      <c r="I6" s="10">
        <v>0</v>
      </c>
      <c r="J6" s="12">
        <f>G6/E6*100</f>
        <v>25.957208880092853</v>
      </c>
      <c r="K6" s="10">
        <v>8743600</v>
      </c>
      <c r="L6" s="12">
        <f t="shared" ref="L6:L37" si="0">K6/G6*100</f>
        <v>26.048585455989969</v>
      </c>
      <c r="M6" s="10">
        <v>29</v>
      </c>
      <c r="N6" s="10">
        <v>600</v>
      </c>
      <c r="O6" s="12">
        <f>N6/G6*100</f>
        <v>1.7874961427322821E-3</v>
      </c>
      <c r="P6" s="10">
        <v>4681</v>
      </c>
      <c r="Q6" s="10">
        <v>753169</v>
      </c>
      <c r="R6" s="12">
        <f>Q6/G6*100</f>
        <v>2.2438111372092169</v>
      </c>
      <c r="S6" s="10">
        <v>678</v>
      </c>
      <c r="T6" s="10">
        <v>58904</v>
      </c>
      <c r="U6" s="12">
        <f>T6/G6*100</f>
        <v>0.1754844546525039</v>
      </c>
      <c r="V6" s="10">
        <v>3794</v>
      </c>
      <c r="W6" s="10">
        <v>1586395</v>
      </c>
      <c r="X6" s="12">
        <f>W6/G6*100</f>
        <v>4.7261249055829646</v>
      </c>
      <c r="Y6" s="10">
        <v>3794</v>
      </c>
      <c r="Z6" s="10">
        <v>3803085</v>
      </c>
      <c r="AA6" s="12">
        <f>Z6/G6*100</f>
        <v>11.329999613305002</v>
      </c>
      <c r="AB6" s="10">
        <v>7925</v>
      </c>
      <c r="AC6" s="10">
        <v>840000</v>
      </c>
      <c r="AD6" s="12">
        <f>AC6/G6*100</f>
        <v>2.5024945998251944</v>
      </c>
      <c r="AE6" s="10">
        <v>1579</v>
      </c>
      <c r="AF6" s="10">
        <v>803100</v>
      </c>
      <c r="AG6" s="12">
        <f>AF6/G6*100</f>
        <v>2.3925635870471593</v>
      </c>
    </row>
    <row r="7" spans="1:33">
      <c r="A7" s="10">
        <v>2</v>
      </c>
      <c r="B7" s="10" t="s">
        <v>34</v>
      </c>
      <c r="C7" s="10">
        <v>573261</v>
      </c>
      <c r="D7" s="10">
        <v>7294</v>
      </c>
      <c r="E7" s="10">
        <f t="shared" ref="E7:E27" si="1">C7+D7</f>
        <v>580555</v>
      </c>
      <c r="F7" s="10">
        <v>521</v>
      </c>
      <c r="G7" s="10">
        <v>282447</v>
      </c>
      <c r="H7" s="12">
        <f t="shared" ref="H7:H60" si="2">G7/E7*100</f>
        <v>48.651204450913347</v>
      </c>
      <c r="I7" s="10">
        <v>0</v>
      </c>
      <c r="J7" s="12">
        <f t="shared" ref="J7:J59" si="3">G7/E7*100</f>
        <v>48.651204450913347</v>
      </c>
      <c r="K7" s="10">
        <v>199596</v>
      </c>
      <c r="L7" s="12">
        <f t="shared" si="0"/>
        <v>70.666709152513576</v>
      </c>
      <c r="M7" s="10">
        <v>0</v>
      </c>
      <c r="N7" s="10">
        <v>0</v>
      </c>
      <c r="O7" s="12">
        <f t="shared" ref="O7:O60" si="4">N7/G7*100</f>
        <v>0</v>
      </c>
      <c r="P7" s="10">
        <v>70</v>
      </c>
      <c r="Q7" s="10">
        <v>14879</v>
      </c>
      <c r="R7" s="12">
        <f t="shared" ref="R7:R60" si="5">Q7/G7*100</f>
        <v>5.2678909671548997</v>
      </c>
      <c r="S7" s="10">
        <v>24</v>
      </c>
      <c r="T7" s="10">
        <v>4169</v>
      </c>
      <c r="U7" s="12">
        <f t="shared" ref="U7:U60" si="6">T7/G7*100</f>
        <v>1.4760291311290259</v>
      </c>
      <c r="V7" s="10">
        <v>16</v>
      </c>
      <c r="W7" s="10">
        <v>1980</v>
      </c>
      <c r="X7" s="12">
        <f t="shared" ref="X7:X60" si="7">W7/G7*100</f>
        <v>0.70101647388713639</v>
      </c>
      <c r="Y7" s="10">
        <v>67</v>
      </c>
      <c r="Z7" s="10">
        <v>154132</v>
      </c>
      <c r="AA7" s="12">
        <f t="shared" ref="AA7:AA60" si="8">Z7/G7*100</f>
        <v>54.57023795614753</v>
      </c>
      <c r="AB7" s="10">
        <v>0</v>
      </c>
      <c r="AC7" s="10">
        <v>0</v>
      </c>
      <c r="AD7" s="12">
        <f t="shared" ref="AD7:AD60" si="9">AC7/G7*100</f>
        <v>0</v>
      </c>
      <c r="AE7" s="10">
        <v>7</v>
      </c>
      <c r="AF7" s="10">
        <v>4243</v>
      </c>
      <c r="AG7" s="12">
        <f t="shared" ref="AG7:AG60" si="10">AF7/G7*100</f>
        <v>1.5022287367187472</v>
      </c>
    </row>
    <row r="8" spans="1:33">
      <c r="A8" s="10">
        <v>3</v>
      </c>
      <c r="B8" s="10" t="s">
        <v>35</v>
      </c>
      <c r="C8" s="10">
        <v>1941095</v>
      </c>
      <c r="D8" s="10">
        <v>187776</v>
      </c>
      <c r="E8" s="10">
        <f t="shared" si="1"/>
        <v>2128871</v>
      </c>
      <c r="F8" s="10">
        <v>1166</v>
      </c>
      <c r="G8" s="10">
        <v>1493845</v>
      </c>
      <c r="H8" s="12">
        <f t="shared" si="2"/>
        <v>70.170761873312188</v>
      </c>
      <c r="I8" s="10">
        <v>0</v>
      </c>
      <c r="J8" s="12">
        <f t="shared" si="3"/>
        <v>70.170761873312188</v>
      </c>
      <c r="K8" s="10">
        <v>242456</v>
      </c>
      <c r="L8" s="12">
        <f t="shared" si="0"/>
        <v>16.230331794797987</v>
      </c>
      <c r="M8" s="10">
        <v>0</v>
      </c>
      <c r="N8" s="10">
        <v>0</v>
      </c>
      <c r="O8" s="12">
        <f t="shared" si="4"/>
        <v>0</v>
      </c>
      <c r="P8" s="10">
        <v>7</v>
      </c>
      <c r="Q8" s="10">
        <v>215</v>
      </c>
      <c r="R8" s="12">
        <f t="shared" si="5"/>
        <v>1.4392390107407395E-2</v>
      </c>
      <c r="S8" s="10">
        <v>50</v>
      </c>
      <c r="T8" s="10">
        <v>19714</v>
      </c>
      <c r="U8" s="12">
        <f t="shared" si="6"/>
        <v>1.3196817608252529</v>
      </c>
      <c r="V8" s="10">
        <v>62</v>
      </c>
      <c r="W8" s="10">
        <v>40017</v>
      </c>
      <c r="X8" s="12">
        <f t="shared" si="7"/>
        <v>2.6787919764098684</v>
      </c>
      <c r="Y8" s="10">
        <v>148</v>
      </c>
      <c r="Z8" s="10">
        <v>79300</v>
      </c>
      <c r="AA8" s="12">
        <f t="shared" si="8"/>
        <v>5.3084490024065412</v>
      </c>
      <c r="AB8" s="10">
        <v>0</v>
      </c>
      <c r="AC8" s="10">
        <v>0</v>
      </c>
      <c r="AD8" s="12">
        <f t="shared" si="9"/>
        <v>0</v>
      </c>
      <c r="AE8" s="10">
        <v>54</v>
      </c>
      <c r="AF8" s="10">
        <v>305850</v>
      </c>
      <c r="AG8" s="12">
        <f t="shared" si="10"/>
        <v>20.474011694653729</v>
      </c>
    </row>
    <row r="9" spans="1:33">
      <c r="A9" s="10">
        <v>4</v>
      </c>
      <c r="B9" s="10" t="s">
        <v>36</v>
      </c>
      <c r="C9" s="10">
        <v>24596288</v>
      </c>
      <c r="D9" s="10">
        <v>12319322</v>
      </c>
      <c r="E9" s="10">
        <f t="shared" si="1"/>
        <v>36915610</v>
      </c>
      <c r="F9" s="10">
        <v>8381</v>
      </c>
      <c r="G9" s="10">
        <v>3875976</v>
      </c>
      <c r="H9" s="12">
        <f t="shared" si="2"/>
        <v>10.4995583169288</v>
      </c>
      <c r="I9" s="10">
        <v>0</v>
      </c>
      <c r="J9" s="12">
        <f t="shared" si="3"/>
        <v>10.4995583169288</v>
      </c>
      <c r="K9" s="10">
        <v>1396242</v>
      </c>
      <c r="L9" s="12">
        <f t="shared" si="0"/>
        <v>36.022978470454923</v>
      </c>
      <c r="M9" s="10">
        <v>0</v>
      </c>
      <c r="N9" s="10">
        <v>0</v>
      </c>
      <c r="O9" s="12">
        <f t="shared" si="4"/>
        <v>0</v>
      </c>
      <c r="P9" s="10">
        <v>1127</v>
      </c>
      <c r="Q9" s="10">
        <v>601227</v>
      </c>
      <c r="R9" s="12">
        <f t="shared" si="5"/>
        <v>15.511628554975573</v>
      </c>
      <c r="S9" s="10">
        <v>3</v>
      </c>
      <c r="T9" s="10">
        <v>33</v>
      </c>
      <c r="U9" s="12">
        <f t="shared" si="6"/>
        <v>8.5139846067158308E-4</v>
      </c>
      <c r="V9" s="10">
        <v>0</v>
      </c>
      <c r="W9" s="10">
        <v>0</v>
      </c>
      <c r="X9" s="12">
        <f t="shared" si="7"/>
        <v>0</v>
      </c>
      <c r="Y9" s="10">
        <v>731</v>
      </c>
      <c r="Z9" s="10">
        <v>43829</v>
      </c>
      <c r="AA9" s="12">
        <f t="shared" si="8"/>
        <v>1.1307861555386307</v>
      </c>
      <c r="AB9" s="10">
        <v>0</v>
      </c>
      <c r="AC9" s="10">
        <v>0</v>
      </c>
      <c r="AD9" s="12">
        <f t="shared" si="9"/>
        <v>0</v>
      </c>
      <c r="AE9" s="10">
        <v>24</v>
      </c>
      <c r="AF9" s="10">
        <v>18667</v>
      </c>
      <c r="AG9" s="12">
        <f t="shared" si="10"/>
        <v>0.48160772925322548</v>
      </c>
    </row>
    <row r="10" spans="1:33">
      <c r="A10" s="10">
        <v>5</v>
      </c>
      <c r="B10" s="10" t="s">
        <v>37</v>
      </c>
      <c r="C10" s="10">
        <v>72677717</v>
      </c>
      <c r="D10" s="10">
        <v>107560</v>
      </c>
      <c r="E10" s="10">
        <f t="shared" si="1"/>
        <v>72785277</v>
      </c>
      <c r="F10" s="10">
        <v>21879</v>
      </c>
      <c r="G10" s="10">
        <v>14594700</v>
      </c>
      <c r="H10" s="12">
        <f t="shared" si="2"/>
        <v>20.051720075201473</v>
      </c>
      <c r="I10" s="10">
        <v>68589</v>
      </c>
      <c r="J10" s="12">
        <v>20.14</v>
      </c>
      <c r="K10" s="10">
        <v>4968298</v>
      </c>
      <c r="L10" s="12">
        <f t="shared" si="0"/>
        <v>34.041795994436335</v>
      </c>
      <c r="M10" s="10">
        <v>483</v>
      </c>
      <c r="N10" s="10">
        <v>3864</v>
      </c>
      <c r="O10" s="12">
        <f t="shared" si="4"/>
        <v>2.6475364344590843E-2</v>
      </c>
      <c r="P10" s="10">
        <v>6971</v>
      </c>
      <c r="Q10" s="10">
        <v>1581145</v>
      </c>
      <c r="R10" s="12">
        <f t="shared" si="5"/>
        <v>10.833693052957582</v>
      </c>
      <c r="S10" s="10">
        <v>78</v>
      </c>
      <c r="T10" s="10">
        <v>26610</v>
      </c>
      <c r="U10" s="12">
        <f t="shared" si="6"/>
        <v>0.18232646097555963</v>
      </c>
      <c r="V10" s="10">
        <v>156</v>
      </c>
      <c r="W10" s="10">
        <v>56036</v>
      </c>
      <c r="X10" s="12">
        <f t="shared" si="7"/>
        <v>0.38394759741550016</v>
      </c>
      <c r="Y10" s="10">
        <v>6521</v>
      </c>
      <c r="Z10" s="10">
        <v>2473034</v>
      </c>
      <c r="AA10" s="12">
        <f t="shared" si="8"/>
        <v>16.944740213913271</v>
      </c>
      <c r="AB10" s="10">
        <v>5293</v>
      </c>
      <c r="AC10" s="10">
        <v>907993</v>
      </c>
      <c r="AD10" s="12">
        <f t="shared" si="9"/>
        <v>6.2213885862676177</v>
      </c>
      <c r="AE10" s="10">
        <v>885</v>
      </c>
      <c r="AF10" s="10">
        <v>2597516</v>
      </c>
      <c r="AG10" s="12">
        <f t="shared" si="10"/>
        <v>17.797666276113933</v>
      </c>
    </row>
    <row r="11" spans="1:33">
      <c r="A11" s="10">
        <v>6</v>
      </c>
      <c r="B11" s="10" t="s">
        <v>38</v>
      </c>
      <c r="C11" s="10">
        <v>8301214</v>
      </c>
      <c r="D11" s="10">
        <v>449752</v>
      </c>
      <c r="E11" s="10">
        <f t="shared" si="1"/>
        <v>8750966</v>
      </c>
      <c r="F11" s="10">
        <v>3967</v>
      </c>
      <c r="G11" s="10">
        <v>2615294</v>
      </c>
      <c r="H11" s="12">
        <f t="shared" si="2"/>
        <v>29.885774896165749</v>
      </c>
      <c r="I11" s="10">
        <v>0</v>
      </c>
      <c r="J11" s="12">
        <f t="shared" si="3"/>
        <v>29.885774896165749</v>
      </c>
      <c r="K11" s="10">
        <v>1322100</v>
      </c>
      <c r="L11" s="12">
        <f t="shared" si="0"/>
        <v>50.552633853019969</v>
      </c>
      <c r="M11" s="10">
        <v>0</v>
      </c>
      <c r="N11" s="10">
        <v>0</v>
      </c>
      <c r="O11" s="12">
        <f t="shared" si="4"/>
        <v>0</v>
      </c>
      <c r="P11" s="10">
        <v>860</v>
      </c>
      <c r="Q11" s="10">
        <v>136869</v>
      </c>
      <c r="R11" s="12">
        <f t="shared" si="5"/>
        <v>5.2334077927758793</v>
      </c>
      <c r="S11" s="10">
        <v>28</v>
      </c>
      <c r="T11" s="10">
        <v>4614</v>
      </c>
      <c r="U11" s="12">
        <f t="shared" si="6"/>
        <v>0.17642375962320106</v>
      </c>
      <c r="V11" s="10">
        <v>62</v>
      </c>
      <c r="W11" s="10">
        <v>10386</v>
      </c>
      <c r="X11" s="12">
        <f t="shared" si="7"/>
        <v>0.39712552393727057</v>
      </c>
      <c r="Y11" s="10">
        <v>503</v>
      </c>
      <c r="Z11" s="10">
        <v>134800</v>
      </c>
      <c r="AA11" s="12">
        <f t="shared" si="8"/>
        <v>5.1542962282634379</v>
      </c>
      <c r="AB11" s="10">
        <v>234</v>
      </c>
      <c r="AC11" s="10">
        <v>89200</v>
      </c>
      <c r="AD11" s="12">
        <f t="shared" si="9"/>
        <v>3.4107064062396044</v>
      </c>
      <c r="AE11" s="10">
        <v>621</v>
      </c>
      <c r="AF11" s="10">
        <v>569348</v>
      </c>
      <c r="AG11" s="12">
        <f t="shared" si="10"/>
        <v>21.769942499772494</v>
      </c>
    </row>
    <row r="12" spans="1:33">
      <c r="A12" s="10">
        <v>7</v>
      </c>
      <c r="B12" s="10" t="s">
        <v>39</v>
      </c>
      <c r="C12" s="10">
        <v>47204116</v>
      </c>
      <c r="D12" s="10">
        <v>12987512</v>
      </c>
      <c r="E12" s="10">
        <f t="shared" si="1"/>
        <v>60191628</v>
      </c>
      <c r="F12" s="10">
        <v>27263</v>
      </c>
      <c r="G12" s="10">
        <v>15997483</v>
      </c>
      <c r="H12" s="12">
        <f t="shared" si="2"/>
        <v>26.577588165583428</v>
      </c>
      <c r="I12" s="10">
        <v>0</v>
      </c>
      <c r="J12" s="12">
        <f t="shared" si="3"/>
        <v>26.577588165583428</v>
      </c>
      <c r="K12" s="10">
        <v>11327812</v>
      </c>
      <c r="L12" s="12">
        <f t="shared" si="0"/>
        <v>70.809964292507772</v>
      </c>
      <c r="M12" s="10">
        <v>506</v>
      </c>
      <c r="N12" s="10">
        <v>3607</v>
      </c>
      <c r="O12" s="12">
        <f t="shared" si="4"/>
        <v>2.2547296971654855E-2</v>
      </c>
      <c r="P12" s="10">
        <v>4933</v>
      </c>
      <c r="Q12" s="10">
        <v>401262</v>
      </c>
      <c r="R12" s="12">
        <f t="shared" si="5"/>
        <v>2.508282084125359</v>
      </c>
      <c r="S12" s="10">
        <v>0</v>
      </c>
      <c r="T12" s="10">
        <v>0</v>
      </c>
      <c r="U12" s="12">
        <f t="shared" si="6"/>
        <v>0</v>
      </c>
      <c r="V12" s="10">
        <v>556</v>
      </c>
      <c r="W12" s="10">
        <v>55384</v>
      </c>
      <c r="X12" s="12">
        <f t="shared" si="7"/>
        <v>0.34620446228947394</v>
      </c>
      <c r="Y12" s="10">
        <v>4317</v>
      </c>
      <c r="Z12" s="10">
        <v>6510167</v>
      </c>
      <c r="AA12" s="12">
        <f t="shared" si="8"/>
        <v>40.694945573625553</v>
      </c>
      <c r="AB12" s="10">
        <v>12786</v>
      </c>
      <c r="AC12" s="10">
        <v>1690273</v>
      </c>
      <c r="AD12" s="12">
        <f t="shared" si="9"/>
        <v>10.565868393171602</v>
      </c>
      <c r="AE12" s="10">
        <v>1457</v>
      </c>
      <c r="AF12" s="10">
        <v>1112313</v>
      </c>
      <c r="AG12" s="12">
        <f t="shared" si="10"/>
        <v>6.9530500516862563</v>
      </c>
    </row>
    <row r="13" spans="1:33">
      <c r="A13" s="10">
        <v>8</v>
      </c>
      <c r="B13" s="10" t="s">
        <v>40</v>
      </c>
      <c r="C13" s="10">
        <v>21772504</v>
      </c>
      <c r="D13" s="10">
        <v>3058694</v>
      </c>
      <c r="E13" s="10">
        <f t="shared" si="1"/>
        <v>24831198</v>
      </c>
      <c r="F13" s="10">
        <v>9970</v>
      </c>
      <c r="G13" s="10">
        <v>4648211</v>
      </c>
      <c r="H13" s="12">
        <f t="shared" si="2"/>
        <v>18.719237791104561</v>
      </c>
      <c r="I13" s="10">
        <v>0</v>
      </c>
      <c r="J13" s="12">
        <f t="shared" si="3"/>
        <v>18.719237791104561</v>
      </c>
      <c r="K13" s="10">
        <v>3219107</v>
      </c>
      <c r="L13" s="12">
        <f t="shared" si="0"/>
        <v>69.25475198952887</v>
      </c>
      <c r="M13" s="10">
        <v>0</v>
      </c>
      <c r="N13" s="10">
        <v>0</v>
      </c>
      <c r="O13" s="12">
        <f t="shared" si="4"/>
        <v>0</v>
      </c>
      <c r="P13" s="10">
        <v>697</v>
      </c>
      <c r="Q13" s="10">
        <v>314869</v>
      </c>
      <c r="R13" s="12">
        <f t="shared" si="5"/>
        <v>6.7739825063879415</v>
      </c>
      <c r="S13" s="10">
        <v>88</v>
      </c>
      <c r="T13" s="10">
        <v>41832</v>
      </c>
      <c r="U13" s="12">
        <f t="shared" si="6"/>
        <v>0.89995914557235035</v>
      </c>
      <c r="V13" s="10">
        <v>68</v>
      </c>
      <c r="W13" s="10">
        <v>32536</v>
      </c>
      <c r="X13" s="12">
        <f t="shared" si="7"/>
        <v>0.69996822433405026</v>
      </c>
      <c r="Y13" s="10">
        <v>2292</v>
      </c>
      <c r="Z13" s="10">
        <v>1069088</v>
      </c>
      <c r="AA13" s="12">
        <f t="shared" si="8"/>
        <v>22.999988597763743</v>
      </c>
      <c r="AB13" s="10">
        <v>1394</v>
      </c>
      <c r="AC13" s="10">
        <v>639776</v>
      </c>
      <c r="AD13" s="12">
        <f t="shared" si="9"/>
        <v>13.763919064775672</v>
      </c>
      <c r="AE13" s="10">
        <v>0</v>
      </c>
      <c r="AF13" s="10">
        <v>0</v>
      </c>
      <c r="AG13" s="12">
        <f t="shared" si="10"/>
        <v>0</v>
      </c>
    </row>
    <row r="14" spans="1:33">
      <c r="A14" s="10">
        <v>9</v>
      </c>
      <c r="B14" s="10" t="s">
        <v>41</v>
      </c>
      <c r="C14" s="10">
        <v>47057800</v>
      </c>
      <c r="D14" s="10">
        <v>14609800</v>
      </c>
      <c r="E14" s="10">
        <f t="shared" si="1"/>
        <v>61667600</v>
      </c>
      <c r="F14" s="10">
        <v>26817</v>
      </c>
      <c r="G14" s="10">
        <v>12929000</v>
      </c>
      <c r="H14" s="12">
        <f t="shared" si="2"/>
        <v>20.965628628323461</v>
      </c>
      <c r="I14" s="10">
        <v>0</v>
      </c>
      <c r="J14" s="12">
        <f t="shared" si="3"/>
        <v>20.965628628323461</v>
      </c>
      <c r="K14" s="10">
        <v>7071400</v>
      </c>
      <c r="L14" s="12">
        <f t="shared" si="0"/>
        <v>54.69409853817001</v>
      </c>
      <c r="M14" s="10">
        <v>0</v>
      </c>
      <c r="N14" s="10">
        <v>0</v>
      </c>
      <c r="O14" s="12">
        <f t="shared" si="4"/>
        <v>0</v>
      </c>
      <c r="P14" s="10">
        <v>5372</v>
      </c>
      <c r="Q14" s="10">
        <v>882839</v>
      </c>
      <c r="R14" s="12">
        <f t="shared" si="5"/>
        <v>6.8283625957150598</v>
      </c>
      <c r="S14" s="10">
        <v>158</v>
      </c>
      <c r="T14" s="10">
        <v>27534</v>
      </c>
      <c r="U14" s="12">
        <f t="shared" si="6"/>
        <v>0.21296310619537476</v>
      </c>
      <c r="V14" s="10">
        <v>129</v>
      </c>
      <c r="W14" s="10">
        <v>18331</v>
      </c>
      <c r="X14" s="12">
        <f t="shared" si="7"/>
        <v>0.14178204037435224</v>
      </c>
      <c r="Y14" s="10">
        <v>7503</v>
      </c>
      <c r="Z14" s="10">
        <v>1536985</v>
      </c>
      <c r="AA14" s="12">
        <f t="shared" si="8"/>
        <v>11.887887694330574</v>
      </c>
      <c r="AB14" s="10">
        <v>4516</v>
      </c>
      <c r="AC14" s="10">
        <v>814317</v>
      </c>
      <c r="AD14" s="12">
        <f t="shared" si="9"/>
        <v>6.2983757444504604</v>
      </c>
      <c r="AE14" s="10">
        <v>1296</v>
      </c>
      <c r="AF14" s="10">
        <v>1204135</v>
      </c>
      <c r="AG14" s="12">
        <f t="shared" si="10"/>
        <v>9.3134426483100015</v>
      </c>
    </row>
    <row r="15" spans="1:33">
      <c r="A15" s="10">
        <v>10</v>
      </c>
      <c r="B15" s="10" t="s">
        <v>42</v>
      </c>
      <c r="C15" s="10">
        <v>10636357</v>
      </c>
      <c r="D15" s="10">
        <v>4344242</v>
      </c>
      <c r="E15" s="10">
        <f t="shared" si="1"/>
        <v>14980599</v>
      </c>
      <c r="F15" s="10">
        <v>1396</v>
      </c>
      <c r="G15" s="10">
        <v>2938774</v>
      </c>
      <c r="H15" s="12">
        <f t="shared" si="2"/>
        <v>19.617199552567957</v>
      </c>
      <c r="I15" s="10">
        <v>0</v>
      </c>
      <c r="J15" s="12">
        <f t="shared" si="3"/>
        <v>19.617199552567957</v>
      </c>
      <c r="K15" s="10">
        <v>510799</v>
      </c>
      <c r="L15" s="12">
        <f t="shared" si="0"/>
        <v>17.381363793200837</v>
      </c>
      <c r="M15" s="10">
        <v>0</v>
      </c>
      <c r="N15" s="10">
        <v>0</v>
      </c>
      <c r="O15" s="12">
        <f t="shared" si="4"/>
        <v>0</v>
      </c>
      <c r="P15" s="10">
        <v>4164</v>
      </c>
      <c r="Q15" s="10">
        <v>69377</v>
      </c>
      <c r="R15" s="12">
        <f t="shared" si="5"/>
        <v>2.3607463520502088</v>
      </c>
      <c r="S15" s="10">
        <v>34</v>
      </c>
      <c r="T15" s="10">
        <v>6883</v>
      </c>
      <c r="U15" s="12">
        <f t="shared" si="6"/>
        <v>0.23421331480406454</v>
      </c>
      <c r="V15" s="10">
        <v>21</v>
      </c>
      <c r="W15" s="10">
        <v>4875</v>
      </c>
      <c r="X15" s="12">
        <f t="shared" si="7"/>
        <v>0.16588550191338294</v>
      </c>
      <c r="Y15" s="10">
        <v>6287</v>
      </c>
      <c r="Z15" s="10">
        <v>153529</v>
      </c>
      <c r="AA15" s="12">
        <f t="shared" si="8"/>
        <v>5.224253379130209</v>
      </c>
      <c r="AB15" s="10">
        <v>129</v>
      </c>
      <c r="AC15" s="10">
        <v>41916</v>
      </c>
      <c r="AD15" s="12">
        <f t="shared" si="9"/>
        <v>1.4263090662977147</v>
      </c>
      <c r="AE15" s="10">
        <v>191</v>
      </c>
      <c r="AF15" s="10">
        <v>36168</v>
      </c>
      <c r="AG15" s="12">
        <f t="shared" si="10"/>
        <v>1.2307172991186122</v>
      </c>
    </row>
    <row r="16" spans="1:33">
      <c r="A16" s="10">
        <v>11</v>
      </c>
      <c r="B16" s="10" t="s">
        <v>43</v>
      </c>
      <c r="C16" s="10">
        <v>3585301</v>
      </c>
      <c r="D16" s="10">
        <v>772531</v>
      </c>
      <c r="E16" s="10">
        <f t="shared" si="1"/>
        <v>4357832</v>
      </c>
      <c r="F16" s="10">
        <v>415</v>
      </c>
      <c r="G16" s="10">
        <v>1001011</v>
      </c>
      <c r="H16" s="12">
        <f t="shared" si="2"/>
        <v>22.970389863583542</v>
      </c>
      <c r="I16" s="10">
        <v>0</v>
      </c>
      <c r="J16" s="12">
        <f t="shared" si="3"/>
        <v>22.970389863583542</v>
      </c>
      <c r="K16" s="10">
        <v>305873</v>
      </c>
      <c r="L16" s="12">
        <f t="shared" si="0"/>
        <v>30.556407472045759</v>
      </c>
      <c r="M16" s="10">
        <v>0</v>
      </c>
      <c r="N16" s="10">
        <v>0</v>
      </c>
      <c r="O16" s="12">
        <f t="shared" si="4"/>
        <v>0</v>
      </c>
      <c r="P16" s="10">
        <v>6</v>
      </c>
      <c r="Q16" s="10">
        <v>2482</v>
      </c>
      <c r="R16" s="12">
        <f t="shared" si="5"/>
        <v>0.24794932323421023</v>
      </c>
      <c r="S16" s="10">
        <v>0</v>
      </c>
      <c r="T16" s="10">
        <v>1174</v>
      </c>
      <c r="U16" s="12">
        <f t="shared" si="6"/>
        <v>0.11728142847581095</v>
      </c>
      <c r="V16" s="10">
        <v>0</v>
      </c>
      <c r="W16" s="10">
        <v>0</v>
      </c>
      <c r="X16" s="12">
        <f t="shared" si="7"/>
        <v>0</v>
      </c>
      <c r="Y16" s="10">
        <v>60</v>
      </c>
      <c r="Z16" s="10">
        <v>73088</v>
      </c>
      <c r="AA16" s="12">
        <f t="shared" si="8"/>
        <v>7.3014182661329388</v>
      </c>
      <c r="AB16" s="10">
        <v>39</v>
      </c>
      <c r="AC16" s="10">
        <v>903</v>
      </c>
      <c r="AD16" s="12">
        <f t="shared" si="9"/>
        <v>9.0208798904307747E-2</v>
      </c>
      <c r="AE16" s="10">
        <v>40</v>
      </c>
      <c r="AF16" s="10">
        <v>15801</v>
      </c>
      <c r="AG16" s="12">
        <f t="shared" si="10"/>
        <v>1.5785041323222222</v>
      </c>
    </row>
    <row r="17" spans="1:33">
      <c r="A17" s="10">
        <v>12</v>
      </c>
      <c r="B17" s="10" t="s">
        <v>44</v>
      </c>
      <c r="C17" s="10">
        <v>10764218</v>
      </c>
      <c r="D17" s="10">
        <v>2674418</v>
      </c>
      <c r="E17" s="10">
        <f t="shared" si="1"/>
        <v>13438636</v>
      </c>
      <c r="F17" s="10">
        <v>7177</v>
      </c>
      <c r="G17" s="10">
        <v>5173036</v>
      </c>
      <c r="H17" s="12">
        <f t="shared" si="2"/>
        <v>38.493757848638808</v>
      </c>
      <c r="I17" s="10">
        <v>0</v>
      </c>
      <c r="J17" s="12">
        <f t="shared" si="3"/>
        <v>38.493757848638808</v>
      </c>
      <c r="K17" s="10">
        <v>1468742</v>
      </c>
      <c r="L17" s="12">
        <f t="shared" si="0"/>
        <v>28.392263266677443</v>
      </c>
      <c r="M17" s="10">
        <v>14</v>
      </c>
      <c r="N17" s="10">
        <v>731</v>
      </c>
      <c r="O17" s="12">
        <f t="shared" si="4"/>
        <v>1.4130966805566404E-2</v>
      </c>
      <c r="P17" s="10">
        <v>1710</v>
      </c>
      <c r="Q17" s="10">
        <v>159854</v>
      </c>
      <c r="R17" s="12">
        <f t="shared" si="5"/>
        <v>3.0901389435526836</v>
      </c>
      <c r="S17" s="10">
        <v>195</v>
      </c>
      <c r="T17" s="10">
        <v>19814</v>
      </c>
      <c r="U17" s="12">
        <f t="shared" si="6"/>
        <v>0.38302459136182315</v>
      </c>
      <c r="V17" s="10">
        <v>211</v>
      </c>
      <c r="W17" s="10">
        <v>24528</v>
      </c>
      <c r="X17" s="12">
        <f t="shared" si="7"/>
        <v>0.47415096280018154</v>
      </c>
      <c r="Y17" s="10">
        <v>1953</v>
      </c>
      <c r="Z17" s="10">
        <v>511029</v>
      </c>
      <c r="AA17" s="12">
        <f t="shared" si="8"/>
        <v>9.8787056575674335</v>
      </c>
      <c r="AB17" s="10">
        <v>631</v>
      </c>
      <c r="AC17" s="10">
        <v>79402</v>
      </c>
      <c r="AD17" s="12">
        <f t="shared" si="9"/>
        <v>1.5349206926068175</v>
      </c>
      <c r="AE17" s="10">
        <v>250</v>
      </c>
      <c r="AF17" s="10">
        <v>140200</v>
      </c>
      <c r="AG17" s="12">
        <f t="shared" si="10"/>
        <v>2.7102073134615727</v>
      </c>
    </row>
    <row r="18" spans="1:33">
      <c r="A18" s="10">
        <v>13</v>
      </c>
      <c r="B18" s="10" t="s">
        <v>45</v>
      </c>
      <c r="C18" s="10">
        <v>4739209</v>
      </c>
      <c r="D18" s="10">
        <v>220906</v>
      </c>
      <c r="E18" s="10">
        <f t="shared" si="1"/>
        <v>4960115</v>
      </c>
      <c r="F18" s="10">
        <v>1089</v>
      </c>
      <c r="G18" s="10">
        <v>2861177</v>
      </c>
      <c r="H18" s="12">
        <f t="shared" si="2"/>
        <v>57.683682737194594</v>
      </c>
      <c r="I18" s="10">
        <v>0</v>
      </c>
      <c r="J18" s="12">
        <f t="shared" si="3"/>
        <v>57.683682737194594</v>
      </c>
      <c r="K18" s="10">
        <v>884548</v>
      </c>
      <c r="L18" s="12">
        <f t="shared" si="0"/>
        <v>30.915528819083892</v>
      </c>
      <c r="M18" s="10">
        <v>0</v>
      </c>
      <c r="N18" s="10">
        <v>0</v>
      </c>
      <c r="O18" s="12">
        <f t="shared" si="4"/>
        <v>0</v>
      </c>
      <c r="P18" s="10">
        <v>493</v>
      </c>
      <c r="Q18" s="10">
        <v>69728</v>
      </c>
      <c r="R18" s="12">
        <f t="shared" si="5"/>
        <v>2.4370390227518257</v>
      </c>
      <c r="S18" s="10">
        <v>22</v>
      </c>
      <c r="T18" s="10">
        <v>10712</v>
      </c>
      <c r="U18" s="12">
        <f t="shared" si="6"/>
        <v>0.3743913780937006</v>
      </c>
      <c r="V18" s="10">
        <v>0</v>
      </c>
      <c r="W18" s="10">
        <v>0</v>
      </c>
      <c r="X18" s="12">
        <f t="shared" si="7"/>
        <v>0</v>
      </c>
      <c r="Y18" s="10">
        <v>330</v>
      </c>
      <c r="Z18" s="10">
        <v>219792</v>
      </c>
      <c r="AA18" s="12">
        <f t="shared" si="8"/>
        <v>7.6818735786006958</v>
      </c>
      <c r="AB18" s="10">
        <v>26</v>
      </c>
      <c r="AC18" s="10">
        <v>22378</v>
      </c>
      <c r="AD18" s="12">
        <f t="shared" si="9"/>
        <v>0.78212567764944285</v>
      </c>
      <c r="AE18" s="10">
        <v>0</v>
      </c>
      <c r="AF18" s="10">
        <v>0</v>
      </c>
      <c r="AG18" s="12">
        <f t="shared" si="10"/>
        <v>0</v>
      </c>
    </row>
    <row r="19" spans="1:33">
      <c r="A19" s="10">
        <v>14</v>
      </c>
      <c r="B19" s="10" t="s">
        <v>46</v>
      </c>
      <c r="C19" s="10">
        <v>335058</v>
      </c>
      <c r="D19" s="10">
        <v>603</v>
      </c>
      <c r="E19" s="10">
        <f t="shared" si="1"/>
        <v>335661</v>
      </c>
      <c r="F19" s="10">
        <v>213</v>
      </c>
      <c r="G19" s="10">
        <v>105925</v>
      </c>
      <c r="H19" s="12">
        <f t="shared" si="2"/>
        <v>31.557136515710795</v>
      </c>
      <c r="I19" s="10">
        <v>0</v>
      </c>
      <c r="J19" s="12">
        <f t="shared" si="3"/>
        <v>31.557136515710795</v>
      </c>
      <c r="K19" s="10">
        <v>81599</v>
      </c>
      <c r="L19" s="12">
        <f t="shared" si="0"/>
        <v>77.034694359216431</v>
      </c>
      <c r="M19" s="10">
        <v>0</v>
      </c>
      <c r="N19" s="10">
        <v>0</v>
      </c>
      <c r="O19" s="12">
        <f t="shared" si="4"/>
        <v>0</v>
      </c>
      <c r="P19" s="10">
        <v>1</v>
      </c>
      <c r="Q19" s="10">
        <v>192</v>
      </c>
      <c r="R19" s="12">
        <f t="shared" si="5"/>
        <v>0.18126032570214776</v>
      </c>
      <c r="S19" s="10">
        <v>2</v>
      </c>
      <c r="T19" s="10">
        <v>118</v>
      </c>
      <c r="U19" s="12">
        <f t="shared" si="6"/>
        <v>0.11139957517111163</v>
      </c>
      <c r="V19" s="10">
        <v>0</v>
      </c>
      <c r="W19" s="10">
        <v>0</v>
      </c>
      <c r="X19" s="12">
        <f t="shared" si="7"/>
        <v>0</v>
      </c>
      <c r="Y19" s="10">
        <v>46</v>
      </c>
      <c r="Z19" s="10">
        <v>19219</v>
      </c>
      <c r="AA19" s="12">
        <f t="shared" si="8"/>
        <v>18.143969789945714</v>
      </c>
      <c r="AB19" s="10">
        <v>0</v>
      </c>
      <c r="AC19" s="10">
        <v>0</v>
      </c>
      <c r="AD19" s="12">
        <f t="shared" si="9"/>
        <v>0</v>
      </c>
      <c r="AE19" s="10">
        <v>15</v>
      </c>
      <c r="AF19" s="10">
        <v>1571</v>
      </c>
      <c r="AG19" s="12">
        <f t="shared" si="10"/>
        <v>1.4831248524899694</v>
      </c>
    </row>
    <row r="20" spans="1:33">
      <c r="A20" s="10">
        <v>15</v>
      </c>
      <c r="B20" s="10" t="s">
        <v>47</v>
      </c>
      <c r="C20" s="10">
        <v>1317947</v>
      </c>
      <c r="D20" s="10">
        <v>75022</v>
      </c>
      <c r="E20" s="10">
        <f t="shared" si="1"/>
        <v>1392969</v>
      </c>
      <c r="F20" s="10">
        <v>511</v>
      </c>
      <c r="G20" s="10">
        <v>1131023</v>
      </c>
      <c r="H20" s="12">
        <f t="shared" si="2"/>
        <v>81.195130688479068</v>
      </c>
      <c r="I20" s="10">
        <v>0</v>
      </c>
      <c r="J20" s="12">
        <f t="shared" si="3"/>
        <v>81.195130688479068</v>
      </c>
      <c r="K20" s="10">
        <v>341822</v>
      </c>
      <c r="L20" s="12">
        <f t="shared" si="0"/>
        <v>30.222373903978966</v>
      </c>
      <c r="M20" s="10">
        <v>0</v>
      </c>
      <c r="N20" s="10">
        <v>0</v>
      </c>
      <c r="O20" s="12">
        <f t="shared" si="4"/>
        <v>0</v>
      </c>
      <c r="P20" s="10">
        <v>110</v>
      </c>
      <c r="Q20" s="10">
        <v>85716</v>
      </c>
      <c r="R20" s="12">
        <f t="shared" si="5"/>
        <v>7.5786257220233368</v>
      </c>
      <c r="S20" s="10">
        <v>0</v>
      </c>
      <c r="T20" s="10">
        <v>0</v>
      </c>
      <c r="U20" s="12">
        <f t="shared" si="6"/>
        <v>0</v>
      </c>
      <c r="V20" s="10">
        <v>0</v>
      </c>
      <c r="W20" s="10">
        <v>0</v>
      </c>
      <c r="X20" s="12">
        <f t="shared" si="7"/>
        <v>0</v>
      </c>
      <c r="Y20" s="10">
        <v>51</v>
      </c>
      <c r="Z20" s="10">
        <v>43882</v>
      </c>
      <c r="AA20" s="12">
        <f t="shared" si="8"/>
        <v>3.8798503655540162</v>
      </c>
      <c r="AB20" s="10">
        <v>89</v>
      </c>
      <c r="AC20" s="10">
        <v>7159</v>
      </c>
      <c r="AD20" s="12">
        <f t="shared" si="9"/>
        <v>0.63296679201041883</v>
      </c>
      <c r="AE20" s="10">
        <v>15</v>
      </c>
      <c r="AF20" s="10">
        <v>157606</v>
      </c>
      <c r="AG20" s="12">
        <f t="shared" si="10"/>
        <v>13.934818301661418</v>
      </c>
    </row>
    <row r="21" spans="1:33">
      <c r="A21" s="10">
        <v>16</v>
      </c>
      <c r="B21" s="10" t="s">
        <v>48</v>
      </c>
      <c r="C21" s="10">
        <v>26615155</v>
      </c>
      <c r="D21" s="10">
        <v>2495822</v>
      </c>
      <c r="E21" s="10">
        <f t="shared" si="1"/>
        <v>29110977</v>
      </c>
      <c r="F21" s="10">
        <v>12131</v>
      </c>
      <c r="G21" s="10">
        <v>4101290</v>
      </c>
      <c r="H21" s="12">
        <f t="shared" si="2"/>
        <v>14.088465667091832</v>
      </c>
      <c r="I21" s="10">
        <v>0</v>
      </c>
      <c r="J21" s="12">
        <f t="shared" si="3"/>
        <v>14.088465667091832</v>
      </c>
      <c r="K21" s="10">
        <v>2018666</v>
      </c>
      <c r="L21" s="12">
        <f t="shared" si="0"/>
        <v>49.220269720014919</v>
      </c>
      <c r="M21" s="10">
        <v>0</v>
      </c>
      <c r="N21" s="10">
        <v>0</v>
      </c>
      <c r="O21" s="12">
        <f t="shared" si="4"/>
        <v>0</v>
      </c>
      <c r="P21" s="10">
        <v>199</v>
      </c>
      <c r="Q21" s="10">
        <v>14792</v>
      </c>
      <c r="R21" s="12">
        <f t="shared" si="5"/>
        <v>0.36066700964818388</v>
      </c>
      <c r="S21" s="10">
        <v>207</v>
      </c>
      <c r="T21" s="10">
        <v>20703</v>
      </c>
      <c r="U21" s="12">
        <f t="shared" si="6"/>
        <v>0.50479239458804426</v>
      </c>
      <c r="V21" s="10">
        <v>136</v>
      </c>
      <c r="W21" s="10">
        <v>12963</v>
      </c>
      <c r="X21" s="12">
        <f t="shared" si="7"/>
        <v>0.31607128488841313</v>
      </c>
      <c r="Y21" s="10">
        <v>266</v>
      </c>
      <c r="Z21" s="10">
        <v>28791</v>
      </c>
      <c r="AA21" s="12">
        <f t="shared" si="8"/>
        <v>0.70199863945246499</v>
      </c>
      <c r="AB21" s="10">
        <v>134</v>
      </c>
      <c r="AC21" s="10">
        <v>297639</v>
      </c>
      <c r="AD21" s="12">
        <f t="shared" si="9"/>
        <v>7.2572044405540703</v>
      </c>
      <c r="AE21" s="10">
        <v>0</v>
      </c>
      <c r="AF21" s="10">
        <v>0</v>
      </c>
      <c r="AG21" s="12">
        <f t="shared" si="10"/>
        <v>0</v>
      </c>
    </row>
    <row r="22" spans="1:33">
      <c r="A22" s="10">
        <v>17</v>
      </c>
      <c r="B22" s="10" t="s">
        <v>49</v>
      </c>
      <c r="C22" s="10">
        <v>6113385</v>
      </c>
      <c r="D22" s="10">
        <v>73638</v>
      </c>
      <c r="E22" s="10">
        <v>6187023</v>
      </c>
      <c r="F22" s="10">
        <v>2025</v>
      </c>
      <c r="G22" s="10">
        <v>858257</v>
      </c>
      <c r="H22" s="12">
        <f t="shared" si="2"/>
        <v>13.871889598600168</v>
      </c>
      <c r="I22" s="10">
        <v>0</v>
      </c>
      <c r="J22" s="12">
        <f t="shared" si="3"/>
        <v>13.871889598600168</v>
      </c>
      <c r="K22" s="10">
        <v>640946</v>
      </c>
      <c r="L22" s="12">
        <f t="shared" si="0"/>
        <v>74.679961829615138</v>
      </c>
      <c r="M22" s="10">
        <v>0</v>
      </c>
      <c r="N22" s="10">
        <v>0</v>
      </c>
      <c r="O22" s="12">
        <f t="shared" si="4"/>
        <v>0</v>
      </c>
      <c r="P22" s="10">
        <v>421</v>
      </c>
      <c r="Q22" s="10">
        <v>73996</v>
      </c>
      <c r="R22" s="12">
        <f t="shared" si="5"/>
        <v>8.6216599456806051</v>
      </c>
      <c r="S22" s="10">
        <v>19</v>
      </c>
      <c r="T22" s="10">
        <v>3239</v>
      </c>
      <c r="U22" s="12">
        <f t="shared" si="6"/>
        <v>0.37739278561083683</v>
      </c>
      <c r="V22" s="10">
        <v>18</v>
      </c>
      <c r="W22" s="10">
        <v>2289</v>
      </c>
      <c r="X22" s="12">
        <f t="shared" si="7"/>
        <v>0.26670333012139724</v>
      </c>
      <c r="Y22" s="10">
        <v>613</v>
      </c>
      <c r="Z22" s="10">
        <v>111344</v>
      </c>
      <c r="AA22" s="12">
        <f t="shared" si="8"/>
        <v>12.973270244227544</v>
      </c>
      <c r="AB22" s="10">
        <v>107</v>
      </c>
      <c r="AC22" s="10">
        <v>12034</v>
      </c>
      <c r="AD22" s="12">
        <f t="shared" si="9"/>
        <v>1.4021441130104386</v>
      </c>
      <c r="AE22" s="10">
        <v>45</v>
      </c>
      <c r="AF22" s="10">
        <v>13314</v>
      </c>
      <c r="AG22" s="12">
        <f t="shared" si="10"/>
        <v>1.5512835898804205</v>
      </c>
    </row>
    <row r="23" spans="1:33">
      <c r="A23" s="10">
        <v>18</v>
      </c>
      <c r="B23" s="10" t="s">
        <v>50</v>
      </c>
      <c r="C23" s="10">
        <v>12784441</v>
      </c>
      <c r="D23" s="10">
        <v>2106252</v>
      </c>
      <c r="E23" s="10">
        <f t="shared" si="1"/>
        <v>14890693</v>
      </c>
      <c r="F23" s="10">
        <v>4741</v>
      </c>
      <c r="G23" s="10">
        <v>4151955</v>
      </c>
      <c r="H23" s="12">
        <f t="shared" si="2"/>
        <v>27.882886310261046</v>
      </c>
      <c r="I23" s="10">
        <v>0</v>
      </c>
      <c r="J23" s="12">
        <f t="shared" si="3"/>
        <v>27.882886310261046</v>
      </c>
      <c r="K23" s="10">
        <v>2463807</v>
      </c>
      <c r="L23" s="12">
        <f t="shared" si="0"/>
        <v>59.340888810211091</v>
      </c>
      <c r="M23" s="10">
        <v>0</v>
      </c>
      <c r="N23" s="10">
        <v>0</v>
      </c>
      <c r="O23" s="12">
        <f t="shared" si="4"/>
        <v>0</v>
      </c>
      <c r="P23" s="10">
        <v>1321</v>
      </c>
      <c r="Q23" s="10">
        <v>283409</v>
      </c>
      <c r="R23" s="12">
        <f t="shared" si="5"/>
        <v>6.82591694755844</v>
      </c>
      <c r="S23" s="10">
        <v>18</v>
      </c>
      <c r="T23" s="10">
        <v>3869</v>
      </c>
      <c r="U23" s="12">
        <f t="shared" si="6"/>
        <v>9.3185017660355182E-2</v>
      </c>
      <c r="V23" s="10">
        <v>22</v>
      </c>
      <c r="W23" s="10">
        <v>4597</v>
      </c>
      <c r="X23" s="12">
        <f t="shared" si="7"/>
        <v>0.11071892638528115</v>
      </c>
      <c r="Y23" s="10">
        <v>1132</v>
      </c>
      <c r="Z23" s="10">
        <v>425654</v>
      </c>
      <c r="AA23" s="12">
        <f t="shared" si="8"/>
        <v>10.251893385164339</v>
      </c>
      <c r="AB23" s="10">
        <v>1079</v>
      </c>
      <c r="AC23" s="10">
        <v>291490</v>
      </c>
      <c r="AD23" s="12">
        <f t="shared" si="9"/>
        <v>7.0205481514130081</v>
      </c>
      <c r="AE23" s="10">
        <v>341</v>
      </c>
      <c r="AF23" s="10">
        <v>308886</v>
      </c>
      <c r="AG23" s="12">
        <f t="shared" si="10"/>
        <v>7.4395314978124762</v>
      </c>
    </row>
    <row r="24" spans="1:33">
      <c r="A24" s="10">
        <v>19</v>
      </c>
      <c r="B24" s="10" t="s">
        <v>51</v>
      </c>
      <c r="C24" s="10">
        <v>771326</v>
      </c>
      <c r="D24" s="10">
        <v>53846</v>
      </c>
      <c r="E24" s="10">
        <f t="shared" si="1"/>
        <v>825172</v>
      </c>
      <c r="F24" s="10">
        <v>653</v>
      </c>
      <c r="G24" s="10">
        <v>456053</v>
      </c>
      <c r="H24" s="12">
        <f t="shared" si="2"/>
        <v>55.267629051882516</v>
      </c>
      <c r="I24" s="10">
        <v>0</v>
      </c>
      <c r="J24" s="12">
        <f t="shared" si="3"/>
        <v>55.267629051882516</v>
      </c>
      <c r="K24" s="10">
        <v>359473</v>
      </c>
      <c r="L24" s="12">
        <f t="shared" si="0"/>
        <v>78.822636842647682</v>
      </c>
      <c r="M24" s="10">
        <v>0</v>
      </c>
      <c r="N24" s="10">
        <v>0</v>
      </c>
      <c r="O24" s="12">
        <f t="shared" si="4"/>
        <v>0</v>
      </c>
      <c r="P24" s="10">
        <v>5</v>
      </c>
      <c r="Q24" s="10">
        <v>129212</v>
      </c>
      <c r="R24" s="12">
        <f t="shared" si="5"/>
        <v>28.332671860507443</v>
      </c>
      <c r="S24" s="10">
        <v>2</v>
      </c>
      <c r="T24" s="10">
        <v>1100</v>
      </c>
      <c r="U24" s="12">
        <f t="shared" si="6"/>
        <v>0.24120003596073261</v>
      </c>
      <c r="V24" s="10">
        <v>0</v>
      </c>
      <c r="W24" s="10">
        <v>0</v>
      </c>
      <c r="X24" s="12">
        <f t="shared" si="7"/>
        <v>0</v>
      </c>
      <c r="Y24" s="10">
        <v>67</v>
      </c>
      <c r="Z24" s="10">
        <v>45282</v>
      </c>
      <c r="AA24" s="12">
        <f t="shared" si="8"/>
        <v>9.9291091167035415</v>
      </c>
      <c r="AB24" s="10">
        <v>1371</v>
      </c>
      <c r="AC24" s="10">
        <v>274171</v>
      </c>
      <c r="AD24" s="12">
        <f t="shared" si="9"/>
        <v>60.118231872172757</v>
      </c>
      <c r="AE24" s="10">
        <v>61</v>
      </c>
      <c r="AF24" s="10">
        <v>19254</v>
      </c>
      <c r="AG24" s="12">
        <f t="shared" si="10"/>
        <v>4.2218777203526781</v>
      </c>
    </row>
    <row r="25" spans="1:33">
      <c r="A25" s="10">
        <v>20</v>
      </c>
      <c r="B25" s="10" t="s">
        <v>52</v>
      </c>
      <c r="C25" s="10">
        <v>3574218</v>
      </c>
      <c r="D25" s="10">
        <v>703026</v>
      </c>
      <c r="E25" s="10">
        <f t="shared" si="1"/>
        <v>4277244</v>
      </c>
      <c r="F25" s="10">
        <v>4724</v>
      </c>
      <c r="G25" s="10">
        <v>2246012</v>
      </c>
      <c r="H25" s="12">
        <f t="shared" si="2"/>
        <v>52.510728871207725</v>
      </c>
      <c r="I25" s="10">
        <v>0</v>
      </c>
      <c r="J25" s="12">
        <f t="shared" si="3"/>
        <v>52.510728871207725</v>
      </c>
      <c r="K25" s="10">
        <v>1488459</v>
      </c>
      <c r="L25" s="12">
        <f t="shared" si="0"/>
        <v>66.271195345349881</v>
      </c>
      <c r="M25" s="10">
        <v>0</v>
      </c>
      <c r="N25" s="10">
        <v>0</v>
      </c>
      <c r="O25" s="12">
        <f t="shared" si="4"/>
        <v>0</v>
      </c>
      <c r="P25" s="10">
        <v>870</v>
      </c>
      <c r="Q25" s="10">
        <v>57826</v>
      </c>
      <c r="R25" s="12">
        <f t="shared" si="5"/>
        <v>2.5746077937250558</v>
      </c>
      <c r="S25" s="10">
        <v>8</v>
      </c>
      <c r="T25" s="10">
        <v>2814</v>
      </c>
      <c r="U25" s="12">
        <f t="shared" si="6"/>
        <v>0.12528873398717372</v>
      </c>
      <c r="V25" s="10">
        <v>6</v>
      </c>
      <c r="W25" s="10">
        <v>1647</v>
      </c>
      <c r="X25" s="12">
        <f t="shared" si="7"/>
        <v>7.3329973303793566E-2</v>
      </c>
      <c r="Y25" s="10">
        <v>707</v>
      </c>
      <c r="Z25" s="10">
        <v>11130</v>
      </c>
      <c r="AA25" s="12">
        <f t="shared" si="8"/>
        <v>0.49554499263583629</v>
      </c>
      <c r="AB25" s="10">
        <v>1669</v>
      </c>
      <c r="AC25" s="10">
        <v>169160</v>
      </c>
      <c r="AD25" s="12">
        <f t="shared" si="9"/>
        <v>7.5315715143106976</v>
      </c>
      <c r="AE25" s="10">
        <v>87</v>
      </c>
      <c r="AF25" s="10">
        <v>392116</v>
      </c>
      <c r="AG25" s="12">
        <f t="shared" si="10"/>
        <v>17.45832168305423</v>
      </c>
    </row>
    <row r="26" spans="1:33">
      <c r="A26" s="10">
        <v>21</v>
      </c>
      <c r="B26" s="10" t="s">
        <v>53</v>
      </c>
      <c r="C26" s="10">
        <v>3371514</v>
      </c>
      <c r="D26" s="10">
        <v>26386</v>
      </c>
      <c r="E26" s="10">
        <f t="shared" si="1"/>
        <v>3397900</v>
      </c>
      <c r="F26" s="10">
        <v>503</v>
      </c>
      <c r="G26" s="10">
        <v>456500</v>
      </c>
      <c r="H26" s="12">
        <f t="shared" si="2"/>
        <v>13.43476853350599</v>
      </c>
      <c r="I26" s="10">
        <v>0</v>
      </c>
      <c r="J26" s="12">
        <f t="shared" si="3"/>
        <v>13.43476853350599</v>
      </c>
      <c r="K26" s="10">
        <v>230000</v>
      </c>
      <c r="L26" s="12">
        <f t="shared" si="0"/>
        <v>50.383351588170868</v>
      </c>
      <c r="M26" s="10">
        <v>0</v>
      </c>
      <c r="N26" s="10">
        <v>0</v>
      </c>
      <c r="O26" s="12">
        <f t="shared" si="4"/>
        <v>0</v>
      </c>
      <c r="P26" s="10">
        <v>54</v>
      </c>
      <c r="Q26" s="10">
        <v>30666</v>
      </c>
      <c r="R26" s="12">
        <f t="shared" si="5"/>
        <v>6.7176341730558597</v>
      </c>
      <c r="S26" s="10">
        <v>0</v>
      </c>
      <c r="T26" s="10">
        <v>0</v>
      </c>
      <c r="U26" s="12">
        <f t="shared" si="6"/>
        <v>0</v>
      </c>
      <c r="V26" s="10">
        <v>0</v>
      </c>
      <c r="W26" s="10">
        <v>0</v>
      </c>
      <c r="X26" s="12">
        <f t="shared" si="7"/>
        <v>0</v>
      </c>
      <c r="Y26" s="10">
        <v>64</v>
      </c>
      <c r="Z26" s="10">
        <v>33281</v>
      </c>
      <c r="AA26" s="12">
        <f t="shared" si="8"/>
        <v>7.2904709748083247</v>
      </c>
      <c r="AB26" s="10">
        <v>82</v>
      </c>
      <c r="AC26" s="10">
        <v>7121</v>
      </c>
      <c r="AD26" s="12">
        <f t="shared" si="9"/>
        <v>1.5599123767798466</v>
      </c>
      <c r="AE26" s="10">
        <v>12</v>
      </c>
      <c r="AF26" s="10">
        <v>3323</v>
      </c>
      <c r="AG26" s="12">
        <f t="shared" si="10"/>
        <v>0.72792990142387726</v>
      </c>
    </row>
    <row r="27" spans="1:33" s="9" customFormat="1">
      <c r="A27" s="11"/>
      <c r="B27" s="11" t="s">
        <v>54</v>
      </c>
      <c r="C27" s="11">
        <f>SUM(C6:C26)</f>
        <v>398250858</v>
      </c>
      <c r="D27" s="11">
        <f>SUM(D6:D26)</f>
        <v>97070442</v>
      </c>
      <c r="E27" s="10">
        <f t="shared" si="1"/>
        <v>495321300</v>
      </c>
      <c r="F27" s="11">
        <f>SUM(F6:F26)</f>
        <v>187130</v>
      </c>
      <c r="G27" s="11">
        <f>SUM(G6:G26)</f>
        <v>115484475</v>
      </c>
      <c r="H27" s="12">
        <f t="shared" si="2"/>
        <v>23.315063374016017</v>
      </c>
      <c r="I27" s="11">
        <v>68589</v>
      </c>
      <c r="J27" s="12">
        <f t="shared" si="3"/>
        <v>23.315063374016017</v>
      </c>
      <c r="K27" s="11">
        <f>SUM(K6:K26)</f>
        <v>49285345</v>
      </c>
      <c r="L27" s="12">
        <f t="shared" si="0"/>
        <v>42.677030830334559</v>
      </c>
      <c r="M27" s="11">
        <f>SUM(M6:M26)</f>
        <v>1032</v>
      </c>
      <c r="N27" s="11">
        <f>SUM(N6:N26)</f>
        <v>8802</v>
      </c>
      <c r="O27" s="12">
        <f t="shared" si="4"/>
        <v>7.6218037099791986E-3</v>
      </c>
      <c r="P27" s="11">
        <f>SUM(P6:P26)</f>
        <v>34072</v>
      </c>
      <c r="Q27" s="11">
        <f>SUM(Q6:Q26)</f>
        <v>5663724</v>
      </c>
      <c r="R27" s="12">
        <f t="shared" si="5"/>
        <v>4.9043163594067511</v>
      </c>
      <c r="S27" s="11">
        <f>SUM(S6:S26)</f>
        <v>1614</v>
      </c>
      <c r="T27" s="11">
        <f>SUM(T6:T26)</f>
        <v>253836</v>
      </c>
      <c r="U27" s="12">
        <f t="shared" si="6"/>
        <v>0.21980097324770276</v>
      </c>
      <c r="V27" s="11">
        <f>SUM(V6:V26)</f>
        <v>5257</v>
      </c>
      <c r="W27" s="11">
        <f>SUM(W6:W26)</f>
        <v>1851964</v>
      </c>
      <c r="X27" s="12">
        <f t="shared" si="7"/>
        <v>1.6036475898600224</v>
      </c>
      <c r="Y27" s="11">
        <f>SUM(Y6:Y26)</f>
        <v>37452</v>
      </c>
      <c r="Z27" s="11">
        <f>SUM(Z6:Z26)</f>
        <v>17480441</v>
      </c>
      <c r="AA27" s="12">
        <f t="shared" si="8"/>
        <v>15.136615549406098</v>
      </c>
      <c r="AB27" s="11">
        <f>SUM(AB6:AB26)</f>
        <v>37504</v>
      </c>
      <c r="AC27" s="11">
        <f>SUM(AC6:AC26)</f>
        <v>6184932</v>
      </c>
      <c r="AD27" s="12">
        <f t="shared" si="9"/>
        <v>5.3556393619142311</v>
      </c>
      <c r="AE27" s="11">
        <v>5477</v>
      </c>
      <c r="AF27" s="11">
        <f>SUM(AF6:AF26)</f>
        <v>7703411</v>
      </c>
      <c r="AG27" s="12">
        <f t="shared" si="10"/>
        <v>6.670516534798292</v>
      </c>
    </row>
    <row r="28" spans="1:33">
      <c r="A28" s="10">
        <v>22</v>
      </c>
      <c r="B28" s="10" t="s">
        <v>82</v>
      </c>
      <c r="C28" s="10">
        <v>33160729</v>
      </c>
      <c r="D28" s="10">
        <v>0</v>
      </c>
      <c r="E28" s="10">
        <f>C28+D28</f>
        <v>33160729</v>
      </c>
      <c r="F28" s="10">
        <v>3159</v>
      </c>
      <c r="G28" s="10">
        <v>5129766</v>
      </c>
      <c r="H28" s="12">
        <f t="shared" si="2"/>
        <v>15.469400567158823</v>
      </c>
      <c r="I28" s="10">
        <v>0</v>
      </c>
      <c r="J28" s="12">
        <f t="shared" si="3"/>
        <v>15.469400567158823</v>
      </c>
      <c r="K28" s="10">
        <v>1130517</v>
      </c>
      <c r="L28" s="12">
        <f t="shared" si="0"/>
        <v>22.038373680202959</v>
      </c>
      <c r="M28" s="10">
        <v>0</v>
      </c>
      <c r="N28" s="10">
        <v>0</v>
      </c>
      <c r="O28" s="12">
        <f t="shared" si="4"/>
        <v>0</v>
      </c>
      <c r="P28" s="10">
        <v>2</v>
      </c>
      <c r="Q28" s="10">
        <v>1836</v>
      </c>
      <c r="R28" s="12">
        <f t="shared" si="5"/>
        <v>3.5791106260987346E-2</v>
      </c>
      <c r="S28" s="10">
        <v>0</v>
      </c>
      <c r="T28" s="10">
        <v>0</v>
      </c>
      <c r="U28" s="12">
        <f t="shared" si="6"/>
        <v>0</v>
      </c>
      <c r="V28" s="10">
        <v>0</v>
      </c>
      <c r="W28" s="10">
        <v>0</v>
      </c>
      <c r="X28" s="12">
        <f t="shared" si="7"/>
        <v>0</v>
      </c>
      <c r="Y28" s="10">
        <v>0</v>
      </c>
      <c r="Z28" s="10">
        <v>0</v>
      </c>
      <c r="AA28" s="12">
        <f t="shared" si="8"/>
        <v>0</v>
      </c>
      <c r="AB28" s="10">
        <v>2</v>
      </c>
      <c r="AC28" s="10">
        <v>108</v>
      </c>
      <c r="AD28" s="12">
        <f t="shared" si="9"/>
        <v>2.1053591918227849E-3</v>
      </c>
      <c r="AE28" s="10">
        <v>0</v>
      </c>
      <c r="AF28" s="10">
        <v>0</v>
      </c>
      <c r="AG28" s="12">
        <f t="shared" si="10"/>
        <v>0</v>
      </c>
    </row>
    <row r="29" spans="1:33">
      <c r="A29" s="10">
        <v>23</v>
      </c>
      <c r="B29" s="10" t="s">
        <v>55</v>
      </c>
      <c r="C29" s="10">
        <v>744586</v>
      </c>
      <c r="D29" s="10">
        <v>289398</v>
      </c>
      <c r="E29" s="10">
        <f t="shared" ref="E29:E42" si="11">C29+D29</f>
        <v>1033984</v>
      </c>
      <c r="F29" s="10">
        <v>2816</v>
      </c>
      <c r="G29" s="10">
        <v>483746</v>
      </c>
      <c r="H29" s="12">
        <f t="shared" si="2"/>
        <v>46.78466978212429</v>
      </c>
      <c r="I29" s="10">
        <v>0</v>
      </c>
      <c r="J29" s="12">
        <f t="shared" si="3"/>
        <v>46.78466978212429</v>
      </c>
      <c r="K29" s="10">
        <v>52271</v>
      </c>
      <c r="L29" s="12">
        <f t="shared" si="0"/>
        <v>10.80546402450873</v>
      </c>
      <c r="M29" s="10">
        <v>0</v>
      </c>
      <c r="N29" s="10">
        <v>0</v>
      </c>
      <c r="O29" s="12">
        <f t="shared" si="4"/>
        <v>0</v>
      </c>
      <c r="P29" s="10">
        <v>0</v>
      </c>
      <c r="Q29" s="10">
        <v>0</v>
      </c>
      <c r="R29" s="12">
        <f t="shared" si="5"/>
        <v>0</v>
      </c>
      <c r="S29" s="10">
        <v>0</v>
      </c>
      <c r="T29" s="10">
        <v>0</v>
      </c>
      <c r="U29" s="12">
        <f t="shared" si="6"/>
        <v>0</v>
      </c>
      <c r="V29" s="10">
        <v>0</v>
      </c>
      <c r="W29" s="10">
        <v>0</v>
      </c>
      <c r="X29" s="12">
        <f t="shared" si="7"/>
        <v>0</v>
      </c>
      <c r="Y29" s="10">
        <v>0</v>
      </c>
      <c r="Z29" s="10">
        <v>0</v>
      </c>
      <c r="AA29" s="12">
        <f t="shared" si="8"/>
        <v>0</v>
      </c>
      <c r="AB29" s="10">
        <v>1250</v>
      </c>
      <c r="AC29" s="10">
        <v>55154</v>
      </c>
      <c r="AD29" s="12">
        <f t="shared" si="9"/>
        <v>11.401437944706519</v>
      </c>
      <c r="AE29" s="10">
        <v>0</v>
      </c>
      <c r="AF29" s="10">
        <v>0</v>
      </c>
      <c r="AG29" s="12">
        <f t="shared" si="10"/>
        <v>0</v>
      </c>
    </row>
    <row r="30" spans="1:33">
      <c r="A30" s="10">
        <v>24</v>
      </c>
      <c r="B30" s="10" t="s">
        <v>83</v>
      </c>
      <c r="C30" s="10">
        <v>2207258</v>
      </c>
      <c r="D30" s="10">
        <v>223765</v>
      </c>
      <c r="E30" s="10">
        <v>2431023</v>
      </c>
      <c r="F30" s="10">
        <v>227</v>
      </c>
      <c r="G30" s="10">
        <v>122434</v>
      </c>
      <c r="H30" s="12">
        <f t="shared" si="2"/>
        <v>5.0363159871379253</v>
      </c>
      <c r="I30" s="10">
        <v>0</v>
      </c>
      <c r="J30" s="12">
        <f t="shared" si="3"/>
        <v>5.0363159871379253</v>
      </c>
      <c r="K30" s="10">
        <v>7489</v>
      </c>
      <c r="L30" s="12">
        <f t="shared" si="0"/>
        <v>6.1167649509123283</v>
      </c>
      <c r="M30" s="10">
        <v>0</v>
      </c>
      <c r="N30" s="10">
        <v>0</v>
      </c>
      <c r="O30" s="12">
        <f t="shared" si="4"/>
        <v>0</v>
      </c>
      <c r="P30" s="10">
        <v>1</v>
      </c>
      <c r="Q30" s="10">
        <v>92</v>
      </c>
      <c r="R30" s="12">
        <f t="shared" si="5"/>
        <v>7.5142525768985738E-2</v>
      </c>
      <c r="S30" s="10">
        <v>0</v>
      </c>
      <c r="T30" s="10">
        <v>0</v>
      </c>
      <c r="U30" s="12">
        <f t="shared" si="6"/>
        <v>0</v>
      </c>
      <c r="V30" s="10">
        <v>0</v>
      </c>
      <c r="W30" s="10">
        <v>0</v>
      </c>
      <c r="X30" s="12">
        <f t="shared" si="7"/>
        <v>0</v>
      </c>
      <c r="Y30" s="10">
        <v>0</v>
      </c>
      <c r="Z30" s="10">
        <v>0</v>
      </c>
      <c r="AA30" s="12">
        <f t="shared" si="8"/>
        <v>0</v>
      </c>
      <c r="AB30" s="10">
        <v>1</v>
      </c>
      <c r="AC30" s="10">
        <v>92</v>
      </c>
      <c r="AD30" s="12">
        <f t="shared" si="9"/>
        <v>7.5142525768985738E-2</v>
      </c>
      <c r="AE30" s="10">
        <v>0</v>
      </c>
      <c r="AF30" s="10">
        <v>0</v>
      </c>
      <c r="AG30" s="12">
        <f t="shared" si="10"/>
        <v>0</v>
      </c>
    </row>
    <row r="31" spans="1:33">
      <c r="A31" s="10">
        <v>25</v>
      </c>
      <c r="B31" s="10" t="s">
        <v>56</v>
      </c>
      <c r="C31" s="10">
        <v>92518</v>
      </c>
      <c r="D31" s="10">
        <v>567</v>
      </c>
      <c r="E31" s="10">
        <f t="shared" si="11"/>
        <v>93085</v>
      </c>
      <c r="F31" s="10">
        <v>75</v>
      </c>
      <c r="G31" s="10">
        <v>18230</v>
      </c>
      <c r="H31" s="12">
        <f t="shared" si="2"/>
        <v>19.58425095342966</v>
      </c>
      <c r="I31" s="10">
        <v>0</v>
      </c>
      <c r="J31" s="12">
        <f t="shared" si="3"/>
        <v>19.58425095342966</v>
      </c>
      <c r="K31" s="10">
        <v>6017</v>
      </c>
      <c r="L31" s="12">
        <f t="shared" si="0"/>
        <v>33.006034009873837</v>
      </c>
      <c r="M31" s="10">
        <v>0</v>
      </c>
      <c r="N31" s="10">
        <v>0</v>
      </c>
      <c r="O31" s="12">
        <f t="shared" si="4"/>
        <v>0</v>
      </c>
      <c r="P31" s="10">
        <v>0</v>
      </c>
      <c r="Q31" s="10">
        <v>0</v>
      </c>
      <c r="R31" s="12">
        <f t="shared" si="5"/>
        <v>0</v>
      </c>
      <c r="S31" s="10">
        <v>0</v>
      </c>
      <c r="T31" s="10">
        <v>0</v>
      </c>
      <c r="U31" s="12">
        <f t="shared" si="6"/>
        <v>0</v>
      </c>
      <c r="V31" s="10">
        <v>0</v>
      </c>
      <c r="W31" s="10">
        <v>0</v>
      </c>
      <c r="X31" s="12">
        <f t="shared" si="7"/>
        <v>0</v>
      </c>
      <c r="Y31" s="10">
        <v>0</v>
      </c>
      <c r="Z31" s="10">
        <v>0</v>
      </c>
      <c r="AA31" s="12">
        <f t="shared" si="8"/>
        <v>0</v>
      </c>
      <c r="AB31" s="10">
        <v>0</v>
      </c>
      <c r="AC31" s="10">
        <v>0</v>
      </c>
      <c r="AD31" s="12">
        <f t="shared" si="9"/>
        <v>0</v>
      </c>
      <c r="AE31" s="10">
        <v>0</v>
      </c>
      <c r="AF31" s="10">
        <v>0</v>
      </c>
      <c r="AG31" s="12">
        <f t="shared" si="10"/>
        <v>0</v>
      </c>
    </row>
    <row r="32" spans="1:33">
      <c r="A32" s="10">
        <v>26</v>
      </c>
      <c r="B32" s="10" t="s">
        <v>57</v>
      </c>
      <c r="C32" s="10">
        <v>4117983</v>
      </c>
      <c r="D32" s="10">
        <v>1181638</v>
      </c>
      <c r="E32" s="10">
        <f t="shared" si="11"/>
        <v>5299621</v>
      </c>
      <c r="F32" s="10">
        <v>861</v>
      </c>
      <c r="G32" s="10">
        <v>1901232</v>
      </c>
      <c r="H32" s="12">
        <f t="shared" si="2"/>
        <v>35.874867278244992</v>
      </c>
      <c r="I32" s="10">
        <v>0</v>
      </c>
      <c r="J32" s="12">
        <f t="shared" si="3"/>
        <v>35.874867278244992</v>
      </c>
      <c r="K32" s="10">
        <v>263713</v>
      </c>
      <c r="L32" s="12">
        <f t="shared" si="0"/>
        <v>13.870637565536454</v>
      </c>
      <c r="M32" s="10">
        <v>0</v>
      </c>
      <c r="N32" s="10">
        <v>0</v>
      </c>
      <c r="O32" s="12">
        <f t="shared" si="4"/>
        <v>0</v>
      </c>
      <c r="P32" s="10">
        <v>625</v>
      </c>
      <c r="Q32" s="10">
        <v>112446</v>
      </c>
      <c r="R32" s="12">
        <f t="shared" si="5"/>
        <v>5.9143755207149891</v>
      </c>
      <c r="S32" s="10">
        <v>1</v>
      </c>
      <c r="T32" s="10">
        <v>92</v>
      </c>
      <c r="U32" s="12">
        <f t="shared" si="6"/>
        <v>4.8389675747094515E-3</v>
      </c>
      <c r="V32" s="10">
        <v>0</v>
      </c>
      <c r="W32" s="10">
        <v>0</v>
      </c>
      <c r="X32" s="12">
        <f t="shared" si="7"/>
        <v>0</v>
      </c>
      <c r="Y32" s="10">
        <v>347</v>
      </c>
      <c r="Z32" s="10">
        <v>81665</v>
      </c>
      <c r="AA32" s="12">
        <f t="shared" si="8"/>
        <v>4.2953726846592106</v>
      </c>
      <c r="AB32" s="10">
        <v>657</v>
      </c>
      <c r="AC32" s="10">
        <v>105717</v>
      </c>
      <c r="AD32" s="12">
        <f t="shared" si="9"/>
        <v>5.5604471206039028</v>
      </c>
      <c r="AE32" s="10">
        <v>16</v>
      </c>
      <c r="AF32" s="10">
        <v>6745</v>
      </c>
      <c r="AG32" s="12">
        <f t="shared" si="10"/>
        <v>0.3547699596892962</v>
      </c>
    </row>
    <row r="33" spans="1:33">
      <c r="A33" s="10">
        <v>27</v>
      </c>
      <c r="B33" s="10" t="s">
        <v>58</v>
      </c>
      <c r="C33" s="10">
        <v>41441010</v>
      </c>
      <c r="D33" s="10">
        <v>14053507</v>
      </c>
      <c r="E33" s="10">
        <f t="shared" si="11"/>
        <v>55494517</v>
      </c>
      <c r="F33" s="10">
        <v>82496</v>
      </c>
      <c r="G33" s="10">
        <v>18730198</v>
      </c>
      <c r="H33" s="12">
        <f t="shared" si="2"/>
        <v>33.751438903414552</v>
      </c>
      <c r="I33" s="10">
        <v>0</v>
      </c>
      <c r="J33" s="12">
        <f t="shared" si="3"/>
        <v>33.751438903414552</v>
      </c>
      <c r="K33" s="10">
        <v>2800941</v>
      </c>
      <c r="L33" s="12">
        <f t="shared" si="0"/>
        <v>14.954145172410884</v>
      </c>
      <c r="M33" s="10">
        <v>0</v>
      </c>
      <c r="N33" s="10">
        <v>0</v>
      </c>
      <c r="O33" s="12">
        <f t="shared" si="4"/>
        <v>0</v>
      </c>
      <c r="P33" s="10">
        <v>7641</v>
      </c>
      <c r="Q33" s="10">
        <v>555585</v>
      </c>
      <c r="R33" s="12">
        <f t="shared" si="5"/>
        <v>2.966252679229552</v>
      </c>
      <c r="S33" s="10">
        <v>22</v>
      </c>
      <c r="T33" s="10">
        <v>3609</v>
      </c>
      <c r="U33" s="12">
        <f t="shared" si="6"/>
        <v>1.9268349432291106E-2</v>
      </c>
      <c r="V33" s="10">
        <v>11</v>
      </c>
      <c r="W33" s="10">
        <v>4698</v>
      </c>
      <c r="X33" s="12">
        <f t="shared" si="7"/>
        <v>2.5082489784678197E-2</v>
      </c>
      <c r="Y33" s="10">
        <v>11114</v>
      </c>
      <c r="Z33" s="10">
        <v>1464628</v>
      </c>
      <c r="AA33" s="12">
        <f t="shared" si="8"/>
        <v>7.819607673127642</v>
      </c>
      <c r="AB33" s="10">
        <v>1450</v>
      </c>
      <c r="AC33" s="10">
        <v>163811</v>
      </c>
      <c r="AD33" s="12">
        <f t="shared" si="9"/>
        <v>0.87458231888418902</v>
      </c>
      <c r="AE33" s="10">
        <v>0</v>
      </c>
      <c r="AF33" s="10">
        <v>0</v>
      </c>
      <c r="AG33" s="12">
        <f t="shared" si="10"/>
        <v>0</v>
      </c>
    </row>
    <row r="34" spans="1:33">
      <c r="A34" s="10">
        <v>28</v>
      </c>
      <c r="B34" s="10" t="s">
        <v>59</v>
      </c>
      <c r="C34" s="10">
        <v>17231071</v>
      </c>
      <c r="D34" s="10">
        <v>0</v>
      </c>
      <c r="E34" s="10">
        <f t="shared" si="11"/>
        <v>17231071</v>
      </c>
      <c r="F34" s="10">
        <v>13125</v>
      </c>
      <c r="G34" s="10">
        <v>10838393</v>
      </c>
      <c r="H34" s="12">
        <f t="shared" si="2"/>
        <v>62.900286349002911</v>
      </c>
      <c r="I34" s="10">
        <v>0</v>
      </c>
      <c r="J34" s="12">
        <f t="shared" si="3"/>
        <v>62.900286349002911</v>
      </c>
      <c r="K34" s="10">
        <v>1060479</v>
      </c>
      <c r="L34" s="12">
        <f t="shared" si="0"/>
        <v>9.7844671253385993</v>
      </c>
      <c r="M34" s="10">
        <v>0</v>
      </c>
      <c r="N34" s="10">
        <v>0</v>
      </c>
      <c r="O34" s="12">
        <f t="shared" si="4"/>
        <v>0</v>
      </c>
      <c r="P34" s="10">
        <v>750</v>
      </c>
      <c r="Q34" s="10">
        <v>306572</v>
      </c>
      <c r="R34" s="12">
        <f t="shared" si="5"/>
        <v>2.8285743098630949</v>
      </c>
      <c r="S34" s="10">
        <v>12</v>
      </c>
      <c r="T34" s="10">
        <v>1528</v>
      </c>
      <c r="U34" s="12">
        <f t="shared" si="6"/>
        <v>1.4098030953481756E-2</v>
      </c>
      <c r="V34" s="10">
        <v>11</v>
      </c>
      <c r="W34" s="10">
        <v>3576</v>
      </c>
      <c r="X34" s="12">
        <f t="shared" si="7"/>
        <v>3.2993821131970393E-2</v>
      </c>
      <c r="Y34" s="10">
        <v>2353</v>
      </c>
      <c r="Z34" s="10">
        <v>1675877</v>
      </c>
      <c r="AA34" s="12">
        <f t="shared" si="8"/>
        <v>15.462412186013186</v>
      </c>
      <c r="AB34" s="10">
        <v>851</v>
      </c>
      <c r="AC34" s="10">
        <v>136464</v>
      </c>
      <c r="AD34" s="12">
        <f t="shared" si="9"/>
        <v>1.2590796440025749</v>
      </c>
      <c r="AE34" s="10">
        <v>0</v>
      </c>
      <c r="AF34" s="10">
        <v>0</v>
      </c>
      <c r="AG34" s="12">
        <f t="shared" si="10"/>
        <v>0</v>
      </c>
    </row>
    <row r="35" spans="1:33">
      <c r="A35" s="10">
        <v>29</v>
      </c>
      <c r="B35" s="10" t="s">
        <v>84</v>
      </c>
      <c r="C35" s="10">
        <v>2318290</v>
      </c>
      <c r="D35" s="10">
        <v>18561</v>
      </c>
      <c r="E35" s="10">
        <f t="shared" si="11"/>
        <v>2336851</v>
      </c>
      <c r="F35" s="10">
        <v>6940</v>
      </c>
      <c r="G35" s="10">
        <v>4850624</v>
      </c>
      <c r="H35" s="12">
        <f t="shared" si="2"/>
        <v>207.5709576691026</v>
      </c>
      <c r="I35" s="10">
        <v>0</v>
      </c>
      <c r="J35" s="12">
        <f t="shared" si="3"/>
        <v>207.5709576691026</v>
      </c>
      <c r="K35" s="10">
        <v>1060096</v>
      </c>
      <c r="L35" s="12">
        <f t="shared" si="0"/>
        <v>21.854837645630749</v>
      </c>
      <c r="M35" s="10">
        <v>0</v>
      </c>
      <c r="N35" s="10">
        <v>0</v>
      </c>
      <c r="O35" s="12">
        <f t="shared" si="4"/>
        <v>0</v>
      </c>
      <c r="P35" s="10">
        <v>3545</v>
      </c>
      <c r="Q35" s="10">
        <v>273137</v>
      </c>
      <c r="R35" s="12">
        <f t="shared" si="5"/>
        <v>5.6309662426937228</v>
      </c>
      <c r="S35" s="10">
        <v>32</v>
      </c>
      <c r="T35" s="10">
        <v>1106</v>
      </c>
      <c r="U35" s="12">
        <f t="shared" si="6"/>
        <v>2.2801190114921297E-2</v>
      </c>
      <c r="V35" s="10">
        <v>32</v>
      </c>
      <c r="W35" s="10">
        <v>2212</v>
      </c>
      <c r="X35" s="12">
        <f t="shared" si="7"/>
        <v>4.5602380229842594E-2</v>
      </c>
      <c r="Y35" s="10">
        <v>2490</v>
      </c>
      <c r="Z35" s="10">
        <v>362882</v>
      </c>
      <c r="AA35" s="12">
        <f t="shared" si="8"/>
        <v>7.4811405707801715</v>
      </c>
      <c r="AB35" s="10">
        <v>616</v>
      </c>
      <c r="AC35" s="10">
        <v>145047</v>
      </c>
      <c r="AD35" s="12">
        <f t="shared" si="9"/>
        <v>2.9902750656410388</v>
      </c>
      <c r="AE35" s="10">
        <v>0</v>
      </c>
      <c r="AF35" s="10">
        <v>0</v>
      </c>
      <c r="AG35" s="12">
        <f t="shared" si="10"/>
        <v>0</v>
      </c>
    </row>
    <row r="36" spans="1:33">
      <c r="A36" s="10">
        <v>30</v>
      </c>
      <c r="B36" s="10" t="s">
        <v>60</v>
      </c>
      <c r="C36" s="10">
        <v>192287</v>
      </c>
      <c r="D36" s="10">
        <v>2772</v>
      </c>
      <c r="E36" s="10">
        <f t="shared" si="11"/>
        <v>195059</v>
      </c>
      <c r="F36" s="10">
        <v>385</v>
      </c>
      <c r="G36" s="10">
        <v>538272</v>
      </c>
      <c r="H36" s="12">
        <f t="shared" si="2"/>
        <v>275.95342947518441</v>
      </c>
      <c r="I36" s="10">
        <v>0</v>
      </c>
      <c r="J36" s="12">
        <f t="shared" si="3"/>
        <v>275.95342947518441</v>
      </c>
      <c r="K36" s="10">
        <v>189261</v>
      </c>
      <c r="L36" s="12">
        <f t="shared" si="0"/>
        <v>35.160848047084002</v>
      </c>
      <c r="M36" s="10">
        <v>2</v>
      </c>
      <c r="N36" s="10">
        <v>15</v>
      </c>
      <c r="O36" s="12">
        <f t="shared" si="4"/>
        <v>2.7866952024255395E-3</v>
      </c>
      <c r="P36" s="10">
        <v>0</v>
      </c>
      <c r="Q36" s="10">
        <v>0</v>
      </c>
      <c r="R36" s="12">
        <f t="shared" si="5"/>
        <v>0</v>
      </c>
      <c r="S36" s="10">
        <v>0</v>
      </c>
      <c r="T36" s="10">
        <v>0</v>
      </c>
      <c r="U36" s="12">
        <f t="shared" si="6"/>
        <v>0</v>
      </c>
      <c r="V36" s="10">
        <v>0</v>
      </c>
      <c r="W36" s="10">
        <v>0</v>
      </c>
      <c r="X36" s="12">
        <f t="shared" si="7"/>
        <v>0</v>
      </c>
      <c r="Y36" s="10">
        <v>27</v>
      </c>
      <c r="Z36" s="10">
        <v>9295</v>
      </c>
      <c r="AA36" s="12">
        <f t="shared" si="8"/>
        <v>1.7268221271030262</v>
      </c>
      <c r="AB36" s="10">
        <v>0</v>
      </c>
      <c r="AC36" s="10">
        <v>0</v>
      </c>
      <c r="AD36" s="12">
        <f t="shared" si="9"/>
        <v>0</v>
      </c>
      <c r="AE36" s="10">
        <v>18</v>
      </c>
      <c r="AF36" s="10">
        <v>207189</v>
      </c>
      <c r="AG36" s="12">
        <f t="shared" si="10"/>
        <v>38.49150615302301</v>
      </c>
    </row>
    <row r="37" spans="1:33">
      <c r="A37" s="10">
        <v>31</v>
      </c>
      <c r="B37" s="10" t="s">
        <v>61</v>
      </c>
      <c r="C37" s="10">
        <v>5885469</v>
      </c>
      <c r="D37" s="10">
        <v>767207</v>
      </c>
      <c r="E37" s="10">
        <f t="shared" si="11"/>
        <v>6652676</v>
      </c>
      <c r="F37" s="10">
        <v>5141</v>
      </c>
      <c r="G37" s="10">
        <v>1903176</v>
      </c>
      <c r="H37" s="12">
        <f t="shared" si="2"/>
        <v>28.607676068998401</v>
      </c>
      <c r="I37" s="10">
        <v>0</v>
      </c>
      <c r="J37" s="12">
        <f t="shared" si="3"/>
        <v>28.607676068998401</v>
      </c>
      <c r="K37" s="10">
        <v>773515</v>
      </c>
      <c r="L37" s="12">
        <f t="shared" si="0"/>
        <v>40.643377175836605</v>
      </c>
      <c r="M37" s="10">
        <v>0</v>
      </c>
      <c r="N37" s="10">
        <v>0</v>
      </c>
      <c r="O37" s="12">
        <f t="shared" si="4"/>
        <v>0</v>
      </c>
      <c r="P37" s="10">
        <v>1964</v>
      </c>
      <c r="Q37" s="10">
        <v>136597</v>
      </c>
      <c r="R37" s="12">
        <f t="shared" si="5"/>
        <v>7.1773183352459258</v>
      </c>
      <c r="S37" s="10">
        <v>15</v>
      </c>
      <c r="T37" s="10">
        <v>2843</v>
      </c>
      <c r="U37" s="12">
        <f t="shared" si="6"/>
        <v>0.14938187534941594</v>
      </c>
      <c r="V37" s="10">
        <v>4</v>
      </c>
      <c r="W37" s="10">
        <v>2995</v>
      </c>
      <c r="X37" s="12">
        <f t="shared" si="7"/>
        <v>0.15736852503394325</v>
      </c>
      <c r="Y37" s="10">
        <v>1717</v>
      </c>
      <c r="Z37" s="10">
        <v>119040</v>
      </c>
      <c r="AA37" s="12">
        <f t="shared" si="8"/>
        <v>6.2548077529350934</v>
      </c>
      <c r="AB37" s="10">
        <v>2173</v>
      </c>
      <c r="AC37" s="10">
        <v>177645</v>
      </c>
      <c r="AD37" s="12">
        <f t="shared" si="9"/>
        <v>9.3341341000517026</v>
      </c>
      <c r="AE37" s="10">
        <v>30</v>
      </c>
      <c r="AF37" s="10">
        <v>23084</v>
      </c>
      <c r="AG37" s="12">
        <f t="shared" si="10"/>
        <v>1.212919877089665</v>
      </c>
    </row>
    <row r="38" spans="1:33">
      <c r="A38" s="10">
        <v>32</v>
      </c>
      <c r="B38" s="10" t="s">
        <v>62</v>
      </c>
      <c r="C38" s="10">
        <v>332352</v>
      </c>
      <c r="D38" s="10">
        <v>95604</v>
      </c>
      <c r="E38" s="10">
        <f t="shared" si="11"/>
        <v>427956</v>
      </c>
      <c r="F38" s="10">
        <v>390</v>
      </c>
      <c r="G38" s="10">
        <v>542205</v>
      </c>
      <c r="H38" s="12">
        <f t="shared" si="2"/>
        <v>126.69643608221406</v>
      </c>
      <c r="I38" s="10">
        <v>0</v>
      </c>
      <c r="J38" s="12">
        <f t="shared" si="3"/>
        <v>126.69643608221406</v>
      </c>
      <c r="K38" s="10">
        <v>110850</v>
      </c>
      <c r="L38" s="12">
        <f t="shared" ref="L38:L60" si="12">K38/G38*100</f>
        <v>20.44429689877445</v>
      </c>
      <c r="M38" s="10">
        <v>0</v>
      </c>
      <c r="N38" s="10">
        <v>0</v>
      </c>
      <c r="O38" s="12">
        <f t="shared" si="4"/>
        <v>0</v>
      </c>
      <c r="P38" s="10">
        <v>0</v>
      </c>
      <c r="Q38" s="10">
        <v>0</v>
      </c>
      <c r="R38" s="12">
        <f t="shared" si="5"/>
        <v>0</v>
      </c>
      <c r="S38" s="10">
        <v>0</v>
      </c>
      <c r="T38" s="10">
        <v>0</v>
      </c>
      <c r="U38" s="12">
        <f t="shared" si="6"/>
        <v>0</v>
      </c>
      <c r="V38" s="10">
        <v>0</v>
      </c>
      <c r="W38" s="10">
        <v>0</v>
      </c>
      <c r="X38" s="12">
        <f t="shared" si="7"/>
        <v>0</v>
      </c>
      <c r="Y38" s="10">
        <v>18</v>
      </c>
      <c r="Z38" s="10">
        <v>8200</v>
      </c>
      <c r="AA38" s="12">
        <f t="shared" si="8"/>
        <v>1.512343117455575</v>
      </c>
      <c r="AB38" s="10">
        <v>0</v>
      </c>
      <c r="AC38" s="10">
        <v>0</v>
      </c>
      <c r="AD38" s="12">
        <f t="shared" si="9"/>
        <v>0</v>
      </c>
      <c r="AE38" s="10">
        <v>12</v>
      </c>
      <c r="AF38" s="10">
        <v>14670</v>
      </c>
      <c r="AG38" s="12">
        <f t="shared" si="10"/>
        <v>2.7056187235455225</v>
      </c>
    </row>
    <row r="39" spans="1:33">
      <c r="A39" s="10">
        <v>33</v>
      </c>
      <c r="B39" s="10" t="s">
        <v>85</v>
      </c>
      <c r="C39" s="10">
        <v>3503720</v>
      </c>
      <c r="D39" s="10">
        <v>1442508</v>
      </c>
      <c r="E39" s="10">
        <v>4946228</v>
      </c>
      <c r="F39" s="10">
        <v>457</v>
      </c>
      <c r="G39" s="10">
        <v>951301</v>
      </c>
      <c r="H39" s="12">
        <f t="shared" si="2"/>
        <v>19.232857846423578</v>
      </c>
      <c r="I39" s="10">
        <v>0</v>
      </c>
      <c r="J39" s="12">
        <f t="shared" si="3"/>
        <v>19.232857846423578</v>
      </c>
      <c r="K39" s="10">
        <v>446042</v>
      </c>
      <c r="L39" s="12">
        <f t="shared" si="12"/>
        <v>46.887578169265041</v>
      </c>
      <c r="M39" s="10">
        <v>0</v>
      </c>
      <c r="N39" s="10">
        <v>0</v>
      </c>
      <c r="O39" s="12">
        <f t="shared" si="4"/>
        <v>0</v>
      </c>
      <c r="P39" s="10">
        <v>51</v>
      </c>
      <c r="Q39" s="10">
        <v>63854</v>
      </c>
      <c r="R39" s="12">
        <f t="shared" si="5"/>
        <v>6.7122813914838737</v>
      </c>
      <c r="S39" s="10">
        <v>0</v>
      </c>
      <c r="T39" s="10">
        <v>0</v>
      </c>
      <c r="U39" s="12">
        <f t="shared" si="6"/>
        <v>0</v>
      </c>
      <c r="V39" s="10">
        <v>0</v>
      </c>
      <c r="W39" s="10">
        <v>0</v>
      </c>
      <c r="X39" s="12">
        <f t="shared" si="7"/>
        <v>0</v>
      </c>
      <c r="Y39" s="10">
        <v>0</v>
      </c>
      <c r="Z39" s="10">
        <v>0</v>
      </c>
      <c r="AA39" s="12">
        <f t="shared" si="8"/>
        <v>0</v>
      </c>
      <c r="AB39" s="10">
        <v>0</v>
      </c>
      <c r="AC39" s="10">
        <v>0</v>
      </c>
      <c r="AD39" s="12">
        <f t="shared" si="9"/>
        <v>0</v>
      </c>
      <c r="AE39" s="10">
        <v>0</v>
      </c>
      <c r="AF39" s="10">
        <v>0</v>
      </c>
      <c r="AG39" s="12">
        <f t="shared" si="10"/>
        <v>0</v>
      </c>
    </row>
    <row r="40" spans="1:33">
      <c r="A40" s="10">
        <v>34</v>
      </c>
      <c r="B40" s="10" t="s">
        <v>63</v>
      </c>
      <c r="C40" s="10">
        <v>3779842</v>
      </c>
      <c r="D40" s="10">
        <v>0</v>
      </c>
      <c r="E40" s="10">
        <f t="shared" si="11"/>
        <v>3779842</v>
      </c>
      <c r="F40" s="10">
        <v>6422</v>
      </c>
      <c r="G40" s="10">
        <v>924055</v>
      </c>
      <c r="H40" s="12">
        <f t="shared" si="2"/>
        <v>24.446921326341155</v>
      </c>
      <c r="I40" s="10">
        <v>0</v>
      </c>
      <c r="J40" s="12">
        <f t="shared" si="3"/>
        <v>24.446921326341155</v>
      </c>
      <c r="K40" s="10">
        <v>324775</v>
      </c>
      <c r="L40" s="12">
        <f t="shared" si="12"/>
        <v>35.146717457294208</v>
      </c>
      <c r="M40" s="10">
        <v>0</v>
      </c>
      <c r="N40" s="10">
        <v>0</v>
      </c>
      <c r="O40" s="12">
        <f t="shared" si="4"/>
        <v>0</v>
      </c>
      <c r="P40" s="10">
        <v>6217</v>
      </c>
      <c r="Q40" s="10">
        <v>257171</v>
      </c>
      <c r="R40" s="12">
        <f t="shared" si="5"/>
        <v>27.830702717911816</v>
      </c>
      <c r="S40" s="10">
        <v>26</v>
      </c>
      <c r="T40" s="10">
        <v>1160</v>
      </c>
      <c r="U40" s="12">
        <f t="shared" si="6"/>
        <v>0.12553365329985769</v>
      </c>
      <c r="V40" s="10">
        <v>51</v>
      </c>
      <c r="W40" s="10">
        <v>29199</v>
      </c>
      <c r="X40" s="12">
        <f t="shared" si="7"/>
        <v>3.1598768471573662</v>
      </c>
      <c r="Y40" s="10">
        <v>5936</v>
      </c>
      <c r="Z40" s="10">
        <v>120043</v>
      </c>
      <c r="AA40" s="12">
        <f t="shared" si="8"/>
        <v>12.990893399202427</v>
      </c>
      <c r="AB40" s="10">
        <v>449</v>
      </c>
      <c r="AC40" s="10">
        <v>185282</v>
      </c>
      <c r="AD40" s="12">
        <f t="shared" si="9"/>
        <v>20.050970991986407</v>
      </c>
      <c r="AE40" s="10">
        <v>1</v>
      </c>
      <c r="AF40" s="10">
        <v>349</v>
      </c>
      <c r="AG40" s="12">
        <f t="shared" si="10"/>
        <v>3.7768314656595116E-2</v>
      </c>
    </row>
    <row r="41" spans="1:33">
      <c r="A41" s="10">
        <v>35</v>
      </c>
      <c r="B41" s="10" t="s">
        <v>64</v>
      </c>
      <c r="C41" s="10">
        <v>2872658</v>
      </c>
      <c r="D41" s="10">
        <v>143143</v>
      </c>
      <c r="E41" s="10">
        <f t="shared" si="11"/>
        <v>3015801</v>
      </c>
      <c r="F41" s="10">
        <v>348</v>
      </c>
      <c r="G41" s="10">
        <v>1692230</v>
      </c>
      <c r="H41" s="12">
        <f t="shared" si="2"/>
        <v>56.112124108984638</v>
      </c>
      <c r="I41" s="10">
        <v>0</v>
      </c>
      <c r="J41" s="12">
        <f t="shared" si="3"/>
        <v>56.112124108984638</v>
      </c>
      <c r="K41" s="10">
        <v>792108</v>
      </c>
      <c r="L41" s="12">
        <f t="shared" si="12"/>
        <v>46.808530755275584</v>
      </c>
      <c r="M41" s="10">
        <v>0</v>
      </c>
      <c r="N41" s="10">
        <v>0</v>
      </c>
      <c r="O41" s="12">
        <f t="shared" si="4"/>
        <v>0</v>
      </c>
      <c r="P41" s="10">
        <v>0</v>
      </c>
      <c r="Q41" s="10">
        <v>0</v>
      </c>
      <c r="R41" s="12">
        <f t="shared" si="5"/>
        <v>0</v>
      </c>
      <c r="S41" s="10">
        <v>0</v>
      </c>
      <c r="T41" s="10">
        <v>0</v>
      </c>
      <c r="U41" s="12">
        <f t="shared" si="6"/>
        <v>0</v>
      </c>
      <c r="V41" s="10">
        <v>0</v>
      </c>
      <c r="W41" s="10">
        <v>0</v>
      </c>
      <c r="X41" s="12">
        <f t="shared" si="7"/>
        <v>0</v>
      </c>
      <c r="Y41" s="10">
        <v>0</v>
      </c>
      <c r="Z41" s="10">
        <v>0</v>
      </c>
      <c r="AA41" s="12">
        <f t="shared" si="8"/>
        <v>0</v>
      </c>
      <c r="AB41" s="10">
        <v>211</v>
      </c>
      <c r="AC41" s="10">
        <v>15000</v>
      </c>
      <c r="AD41" s="12">
        <f t="shared" si="9"/>
        <v>0.88640433038062205</v>
      </c>
      <c r="AE41" s="10">
        <v>6</v>
      </c>
      <c r="AF41" s="10">
        <v>4200</v>
      </c>
      <c r="AG41" s="12">
        <f t="shared" si="10"/>
        <v>0.24819321250657417</v>
      </c>
    </row>
    <row r="42" spans="1:33">
      <c r="A42" s="10">
        <v>36</v>
      </c>
      <c r="B42" s="10" t="s">
        <v>65</v>
      </c>
      <c r="C42" s="10">
        <v>5979913</v>
      </c>
      <c r="D42" s="10">
        <v>336928</v>
      </c>
      <c r="E42" s="10">
        <f t="shared" si="11"/>
        <v>6316841</v>
      </c>
      <c r="F42" s="10">
        <v>405</v>
      </c>
      <c r="G42" s="10">
        <v>1428097</v>
      </c>
      <c r="H42" s="12">
        <f t="shared" si="2"/>
        <v>22.607771827722118</v>
      </c>
      <c r="I42" s="10">
        <v>0</v>
      </c>
      <c r="J42" s="12">
        <f t="shared" si="3"/>
        <v>22.607771827722118</v>
      </c>
      <c r="K42" s="10">
        <v>1028212</v>
      </c>
      <c r="L42" s="12">
        <f t="shared" si="12"/>
        <v>71.998750785135741</v>
      </c>
      <c r="M42" s="10">
        <v>0</v>
      </c>
      <c r="N42" s="10">
        <v>0</v>
      </c>
      <c r="O42" s="12">
        <f t="shared" si="4"/>
        <v>0</v>
      </c>
      <c r="P42" s="10">
        <v>12</v>
      </c>
      <c r="Q42" s="10">
        <v>7727</v>
      </c>
      <c r="R42" s="12">
        <f t="shared" si="5"/>
        <v>0.54106968924379795</v>
      </c>
      <c r="S42" s="10">
        <v>0</v>
      </c>
      <c r="T42" s="10">
        <v>0</v>
      </c>
      <c r="U42" s="12">
        <f t="shared" si="6"/>
        <v>0</v>
      </c>
      <c r="V42" s="10">
        <v>0</v>
      </c>
      <c r="W42" s="10">
        <v>0</v>
      </c>
      <c r="X42" s="12">
        <f t="shared" si="7"/>
        <v>0</v>
      </c>
      <c r="Y42" s="10">
        <v>0</v>
      </c>
      <c r="Z42" s="10">
        <v>0</v>
      </c>
      <c r="AA42" s="12">
        <f t="shared" si="8"/>
        <v>0</v>
      </c>
      <c r="AB42" s="10">
        <v>0</v>
      </c>
      <c r="AC42" s="10">
        <v>0</v>
      </c>
      <c r="AD42" s="12">
        <f t="shared" si="9"/>
        <v>0</v>
      </c>
      <c r="AE42" s="10">
        <v>0</v>
      </c>
      <c r="AF42" s="10">
        <v>0</v>
      </c>
      <c r="AG42" s="12">
        <f t="shared" si="10"/>
        <v>0</v>
      </c>
    </row>
    <row r="43" spans="1:33" s="9" customFormat="1">
      <c r="A43" s="11"/>
      <c r="B43" s="11" t="s">
        <v>54</v>
      </c>
      <c r="C43" s="11">
        <f>SUM(C28:C42)</f>
        <v>123859686</v>
      </c>
      <c r="D43" s="11">
        <f>SUM(D28:D42)</f>
        <v>18555598</v>
      </c>
      <c r="E43" s="10">
        <f>SUM(E28:E42)</f>
        <v>142415284</v>
      </c>
      <c r="F43" s="11">
        <f>SUM(F28:F42)</f>
        <v>123247</v>
      </c>
      <c r="G43" s="11">
        <f>SUM(G28:G42)</f>
        <v>50053959</v>
      </c>
      <c r="H43" s="12">
        <f t="shared" si="2"/>
        <v>35.146479783728829</v>
      </c>
      <c r="I43" s="11">
        <v>0</v>
      </c>
      <c r="J43" s="12">
        <f t="shared" si="3"/>
        <v>35.146479783728829</v>
      </c>
      <c r="K43" s="11">
        <f>SUM(K28:K42)</f>
        <v>10046286</v>
      </c>
      <c r="L43" s="12">
        <f t="shared" si="12"/>
        <v>20.070911873324544</v>
      </c>
      <c r="M43" s="11">
        <v>2</v>
      </c>
      <c r="N43" s="11">
        <v>15</v>
      </c>
      <c r="O43" s="12">
        <f t="shared" si="4"/>
        <v>2.9967659501219477E-5</v>
      </c>
      <c r="P43" s="11">
        <f>SUM(P28:P42)</f>
        <v>20808</v>
      </c>
      <c r="Q43" s="11">
        <f>SUM(Q28:Q42)</f>
        <v>1715017</v>
      </c>
      <c r="R43" s="12">
        <f t="shared" si="5"/>
        <v>3.4263363663201942</v>
      </c>
      <c r="S43" s="11">
        <f>SUM(S28:S42)</f>
        <v>108</v>
      </c>
      <c r="T43" s="11">
        <f>SUM(T28:T42)</f>
        <v>10338</v>
      </c>
      <c r="U43" s="12">
        <f t="shared" si="6"/>
        <v>2.0653710928240462E-2</v>
      </c>
      <c r="V43" s="11">
        <f>SUM(V28:V42)</f>
        <v>109</v>
      </c>
      <c r="W43" s="11">
        <f>SUM(W28:W42)</f>
        <v>42680</v>
      </c>
      <c r="X43" s="12">
        <f t="shared" si="7"/>
        <v>8.5267980500803142E-2</v>
      </c>
      <c r="Y43" s="11">
        <f>SUM(Y28:Y42)</f>
        <v>24002</v>
      </c>
      <c r="Z43" s="11">
        <f>SUM(Z28:Z42)</f>
        <v>3841630</v>
      </c>
      <c r="AA43" s="12">
        <f t="shared" si="8"/>
        <v>7.6749773179779854</v>
      </c>
      <c r="AB43" s="11">
        <f>SUM(AB28:AB42)</f>
        <v>7660</v>
      </c>
      <c r="AC43" s="11">
        <f>SUM(AC28:AC42)</f>
        <v>984320</v>
      </c>
      <c r="AD43" s="12">
        <f t="shared" si="9"/>
        <v>1.9665177733493566</v>
      </c>
      <c r="AE43" s="11">
        <v>83</v>
      </c>
      <c r="AF43" s="11">
        <f>SUM(AF28:AF42)</f>
        <v>256237</v>
      </c>
      <c r="AG43" s="12">
        <f t="shared" si="10"/>
        <v>0.5119215445075983</v>
      </c>
    </row>
    <row r="44" spans="1:33">
      <c r="A44" s="10">
        <v>37</v>
      </c>
      <c r="B44" s="10" t="s">
        <v>66</v>
      </c>
      <c r="C44" s="10">
        <v>4584543</v>
      </c>
      <c r="D44" s="10">
        <v>0</v>
      </c>
      <c r="E44" s="10">
        <f>C44+D44</f>
        <v>4584543</v>
      </c>
      <c r="F44" s="10">
        <v>10349</v>
      </c>
      <c r="G44" s="10">
        <v>2853306</v>
      </c>
      <c r="H44" s="12">
        <f t="shared" si="2"/>
        <v>62.237522911225831</v>
      </c>
      <c r="I44" s="10">
        <v>0</v>
      </c>
      <c r="J44" s="12">
        <f t="shared" si="3"/>
        <v>62.237522911225831</v>
      </c>
      <c r="K44" s="10">
        <v>1056280</v>
      </c>
      <c r="L44" s="12">
        <f t="shared" si="12"/>
        <v>37.019513504685442</v>
      </c>
      <c r="M44" s="10">
        <v>3</v>
      </c>
      <c r="N44" s="10">
        <v>36</v>
      </c>
      <c r="O44" s="12">
        <f t="shared" si="4"/>
        <v>1.261694329314837E-3</v>
      </c>
      <c r="P44" s="10">
        <v>513</v>
      </c>
      <c r="Q44" s="10">
        <v>77874</v>
      </c>
      <c r="R44" s="12">
        <f t="shared" si="5"/>
        <v>2.7292551166962111</v>
      </c>
      <c r="S44" s="10">
        <v>10</v>
      </c>
      <c r="T44" s="10">
        <v>686</v>
      </c>
      <c r="U44" s="12">
        <f t="shared" si="6"/>
        <v>2.4042286386388282E-2</v>
      </c>
      <c r="V44" s="10">
        <v>3</v>
      </c>
      <c r="W44" s="10">
        <v>564</v>
      </c>
      <c r="X44" s="12">
        <f t="shared" si="7"/>
        <v>1.9766544492599111E-2</v>
      </c>
      <c r="Y44" s="10">
        <v>614</v>
      </c>
      <c r="Z44" s="10">
        <v>139415</v>
      </c>
      <c r="AA44" s="12">
        <f t="shared" si="8"/>
        <v>4.8860865255952222</v>
      </c>
      <c r="AB44" s="10">
        <v>1</v>
      </c>
      <c r="AC44" s="10">
        <v>895</v>
      </c>
      <c r="AD44" s="12">
        <f t="shared" si="9"/>
        <v>3.1367122909354977E-2</v>
      </c>
      <c r="AE44" s="10">
        <v>599</v>
      </c>
      <c r="AF44" s="10">
        <v>183078</v>
      </c>
      <c r="AG44" s="12">
        <f t="shared" si="10"/>
        <v>6.4163465117306027</v>
      </c>
    </row>
    <row r="45" spans="1:33">
      <c r="A45" s="10">
        <v>38</v>
      </c>
      <c r="B45" s="10" t="s">
        <v>67</v>
      </c>
      <c r="C45" s="10">
        <v>1957345</v>
      </c>
      <c r="D45" s="10">
        <v>0</v>
      </c>
      <c r="E45" s="10">
        <f t="shared" ref="E45:E58" si="13">C45+D45</f>
        <v>1957345</v>
      </c>
      <c r="F45" s="10">
        <v>1294</v>
      </c>
      <c r="G45" s="10">
        <v>859892</v>
      </c>
      <c r="H45" s="12">
        <f t="shared" si="2"/>
        <v>43.931550135515202</v>
      </c>
      <c r="I45" s="10">
        <v>0</v>
      </c>
      <c r="J45" s="12">
        <f t="shared" si="3"/>
        <v>43.931550135515202</v>
      </c>
      <c r="K45" s="10">
        <v>593224</v>
      </c>
      <c r="L45" s="12">
        <f t="shared" si="12"/>
        <v>68.988198517953407</v>
      </c>
      <c r="M45" s="10">
        <v>0</v>
      </c>
      <c r="N45" s="10">
        <v>0</v>
      </c>
      <c r="O45" s="12">
        <f t="shared" si="4"/>
        <v>0</v>
      </c>
      <c r="P45" s="10">
        <v>259</v>
      </c>
      <c r="Q45" s="10">
        <v>299580</v>
      </c>
      <c r="R45" s="12">
        <f t="shared" si="5"/>
        <v>34.839258883673764</v>
      </c>
      <c r="S45" s="10">
        <v>0</v>
      </c>
      <c r="T45" s="10">
        <v>0</v>
      </c>
      <c r="U45" s="12">
        <f t="shared" si="6"/>
        <v>0</v>
      </c>
      <c r="V45" s="10">
        <v>0</v>
      </c>
      <c r="W45" s="10">
        <v>0</v>
      </c>
      <c r="X45" s="12">
        <f t="shared" si="7"/>
        <v>0</v>
      </c>
      <c r="Y45" s="10">
        <v>209</v>
      </c>
      <c r="Z45" s="10">
        <v>170420</v>
      </c>
      <c r="AA45" s="12">
        <f t="shared" si="8"/>
        <v>19.818767938299228</v>
      </c>
      <c r="AB45" s="10">
        <v>0</v>
      </c>
      <c r="AC45" s="10">
        <v>0</v>
      </c>
      <c r="AD45" s="12">
        <f t="shared" si="9"/>
        <v>0</v>
      </c>
      <c r="AE45" s="10">
        <v>24</v>
      </c>
      <c r="AF45" s="10">
        <v>54359</v>
      </c>
      <c r="AG45" s="12">
        <f t="shared" si="10"/>
        <v>6.321607829820489</v>
      </c>
    </row>
    <row r="46" spans="1:33">
      <c r="A46" s="10">
        <v>39</v>
      </c>
      <c r="B46" s="10" t="s">
        <v>68</v>
      </c>
      <c r="C46" s="10">
        <v>17050432</v>
      </c>
      <c r="D46" s="10">
        <v>309</v>
      </c>
      <c r="E46" s="10">
        <f t="shared" si="13"/>
        <v>17050741</v>
      </c>
      <c r="F46" s="10">
        <v>29299</v>
      </c>
      <c r="G46" s="10">
        <v>10993970</v>
      </c>
      <c r="H46" s="12">
        <f t="shared" si="2"/>
        <v>64.477960224719851</v>
      </c>
      <c r="I46" s="10">
        <v>0</v>
      </c>
      <c r="J46" s="12">
        <f t="shared" si="3"/>
        <v>64.477960224719851</v>
      </c>
      <c r="K46" s="10">
        <v>5862736</v>
      </c>
      <c r="L46" s="12">
        <f t="shared" si="12"/>
        <v>53.326832800162272</v>
      </c>
      <c r="M46" s="10">
        <v>0</v>
      </c>
      <c r="N46" s="10">
        <v>0</v>
      </c>
      <c r="O46" s="12">
        <f t="shared" si="4"/>
        <v>0</v>
      </c>
      <c r="P46" s="10">
        <v>85</v>
      </c>
      <c r="Q46" s="10">
        <v>47423</v>
      </c>
      <c r="R46" s="12">
        <f t="shared" si="5"/>
        <v>0.43135464259043815</v>
      </c>
      <c r="S46" s="10">
        <v>33</v>
      </c>
      <c r="T46" s="10">
        <v>5356</v>
      </c>
      <c r="U46" s="12">
        <f t="shared" si="6"/>
        <v>4.8717615201787891E-2</v>
      </c>
      <c r="V46" s="10">
        <v>704</v>
      </c>
      <c r="W46" s="10">
        <v>198309</v>
      </c>
      <c r="X46" s="12">
        <f t="shared" si="7"/>
        <v>1.803797900121612</v>
      </c>
      <c r="Y46" s="10">
        <v>3293</v>
      </c>
      <c r="Z46" s="10">
        <v>875807</v>
      </c>
      <c r="AA46" s="12">
        <f t="shared" si="8"/>
        <v>7.9662487709171472</v>
      </c>
      <c r="AB46" s="10">
        <v>4494</v>
      </c>
      <c r="AC46" s="10">
        <v>659865</v>
      </c>
      <c r="AD46" s="12">
        <f t="shared" si="9"/>
        <v>6.0020629490529807</v>
      </c>
      <c r="AE46" s="10">
        <v>298</v>
      </c>
      <c r="AF46" s="10">
        <v>119732</v>
      </c>
      <c r="AG46" s="12">
        <f t="shared" si="10"/>
        <v>1.0890697355004606</v>
      </c>
    </row>
    <row r="47" spans="1:33">
      <c r="A47" s="10">
        <v>40</v>
      </c>
      <c r="B47" s="10" t="s">
        <v>69</v>
      </c>
      <c r="C47" s="10">
        <v>9266763</v>
      </c>
      <c r="D47" s="10">
        <v>0</v>
      </c>
      <c r="E47" s="10">
        <f t="shared" si="13"/>
        <v>9266763</v>
      </c>
      <c r="F47" s="10">
        <v>9493</v>
      </c>
      <c r="G47" s="10">
        <v>5199135</v>
      </c>
      <c r="H47" s="12">
        <f t="shared" si="2"/>
        <v>56.105190129498297</v>
      </c>
      <c r="I47" s="10">
        <v>0</v>
      </c>
      <c r="J47" s="12">
        <f t="shared" si="3"/>
        <v>56.105190129498297</v>
      </c>
      <c r="K47" s="10">
        <v>2710537</v>
      </c>
      <c r="L47" s="12">
        <f t="shared" si="12"/>
        <v>52.13438389270523</v>
      </c>
      <c r="M47" s="10">
        <v>0</v>
      </c>
      <c r="N47" s="10">
        <v>0</v>
      </c>
      <c r="O47" s="12">
        <f t="shared" si="4"/>
        <v>0</v>
      </c>
      <c r="P47" s="10">
        <v>1662</v>
      </c>
      <c r="Q47" s="10">
        <v>294287</v>
      </c>
      <c r="R47" s="12">
        <f t="shared" si="5"/>
        <v>5.6603069549069218</v>
      </c>
      <c r="S47" s="10">
        <v>5</v>
      </c>
      <c r="T47" s="10">
        <v>726</v>
      </c>
      <c r="U47" s="12">
        <f t="shared" si="6"/>
        <v>1.3963861296157919E-2</v>
      </c>
      <c r="V47" s="10">
        <v>7</v>
      </c>
      <c r="W47" s="10">
        <v>797</v>
      </c>
      <c r="X47" s="12">
        <f t="shared" si="7"/>
        <v>1.5329473075809726E-2</v>
      </c>
      <c r="Y47" s="10">
        <v>1494</v>
      </c>
      <c r="Z47" s="10">
        <v>285024</v>
      </c>
      <c r="AA47" s="12">
        <f t="shared" si="8"/>
        <v>5.4821427025841798</v>
      </c>
      <c r="AB47" s="10">
        <v>0</v>
      </c>
      <c r="AC47" s="10">
        <v>0</v>
      </c>
      <c r="AD47" s="12">
        <f t="shared" si="9"/>
        <v>0</v>
      </c>
      <c r="AE47" s="10">
        <v>827</v>
      </c>
      <c r="AF47" s="10">
        <v>945309</v>
      </c>
      <c r="AG47" s="12">
        <f t="shared" si="10"/>
        <v>18.182043743815075</v>
      </c>
    </row>
    <row r="48" spans="1:33">
      <c r="A48" s="10">
        <v>41</v>
      </c>
      <c r="B48" s="10" t="s">
        <v>70</v>
      </c>
      <c r="C48" s="10">
        <v>20231</v>
      </c>
      <c r="D48" s="10">
        <v>0</v>
      </c>
      <c r="E48" s="10">
        <f t="shared" si="13"/>
        <v>20231</v>
      </c>
      <c r="F48" s="10">
        <v>57</v>
      </c>
      <c r="G48" s="10">
        <v>181907</v>
      </c>
      <c r="H48" s="12">
        <f t="shared" si="2"/>
        <v>899.14981958380713</v>
      </c>
      <c r="I48" s="10">
        <v>0</v>
      </c>
      <c r="J48" s="12">
        <f t="shared" si="3"/>
        <v>899.14981958380713</v>
      </c>
      <c r="K48" s="10">
        <v>1578</v>
      </c>
      <c r="L48" s="12">
        <f t="shared" si="12"/>
        <v>0.86747623785780636</v>
      </c>
      <c r="M48" s="10">
        <v>0</v>
      </c>
      <c r="N48" s="10">
        <v>0</v>
      </c>
      <c r="O48" s="12">
        <f t="shared" si="4"/>
        <v>0</v>
      </c>
      <c r="P48" s="10">
        <v>0</v>
      </c>
      <c r="Q48" s="10">
        <v>0</v>
      </c>
      <c r="R48" s="12">
        <f t="shared" si="5"/>
        <v>0</v>
      </c>
      <c r="S48" s="10">
        <v>0</v>
      </c>
      <c r="T48" s="10">
        <v>0</v>
      </c>
      <c r="U48" s="12">
        <f t="shared" si="6"/>
        <v>0</v>
      </c>
      <c r="V48" s="10">
        <v>0</v>
      </c>
      <c r="W48" s="10">
        <v>0</v>
      </c>
      <c r="X48" s="12">
        <f t="shared" si="7"/>
        <v>0</v>
      </c>
      <c r="Y48" s="10">
        <v>10</v>
      </c>
      <c r="Z48" s="10">
        <v>1902</v>
      </c>
      <c r="AA48" s="12">
        <f t="shared" si="8"/>
        <v>1.0455892296613105</v>
      </c>
      <c r="AB48" s="10">
        <v>0</v>
      </c>
      <c r="AC48" s="10">
        <v>0</v>
      </c>
      <c r="AD48" s="12">
        <f t="shared" si="9"/>
        <v>0</v>
      </c>
      <c r="AE48" s="10">
        <v>0</v>
      </c>
      <c r="AF48" s="10">
        <v>0</v>
      </c>
      <c r="AG48" s="12">
        <f t="shared" si="10"/>
        <v>0</v>
      </c>
    </row>
    <row r="49" spans="1:33">
      <c r="A49" s="10">
        <v>42</v>
      </c>
      <c r="B49" s="10" t="s">
        <v>71</v>
      </c>
      <c r="C49" s="10">
        <v>1256857</v>
      </c>
      <c r="D49" s="10">
        <v>0</v>
      </c>
      <c r="E49" s="10">
        <f t="shared" si="13"/>
        <v>1256857</v>
      </c>
      <c r="F49" s="10">
        <v>1181</v>
      </c>
      <c r="G49" s="10">
        <v>509239</v>
      </c>
      <c r="H49" s="12">
        <f t="shared" si="2"/>
        <v>40.516860708895287</v>
      </c>
      <c r="I49" s="10">
        <v>0</v>
      </c>
      <c r="J49" s="12">
        <f t="shared" si="3"/>
        <v>40.516860708895287</v>
      </c>
      <c r="K49" s="10">
        <v>217824</v>
      </c>
      <c r="L49" s="12">
        <f t="shared" si="12"/>
        <v>42.774414371248078</v>
      </c>
      <c r="M49" s="10">
        <v>0</v>
      </c>
      <c r="N49" s="10">
        <v>0</v>
      </c>
      <c r="O49" s="12">
        <f t="shared" si="4"/>
        <v>0</v>
      </c>
      <c r="P49" s="10">
        <v>522</v>
      </c>
      <c r="Q49" s="10">
        <v>37328</v>
      </c>
      <c r="R49" s="12">
        <f t="shared" si="5"/>
        <v>7.3301534250126172</v>
      </c>
      <c r="S49" s="10">
        <v>0</v>
      </c>
      <c r="T49" s="10">
        <v>0</v>
      </c>
      <c r="U49" s="12">
        <f t="shared" si="6"/>
        <v>0</v>
      </c>
      <c r="V49" s="10">
        <v>0</v>
      </c>
      <c r="W49" s="10">
        <v>0</v>
      </c>
      <c r="X49" s="12">
        <f t="shared" si="7"/>
        <v>0</v>
      </c>
      <c r="Y49" s="10">
        <v>529</v>
      </c>
      <c r="Z49" s="10">
        <v>37973</v>
      </c>
      <c r="AA49" s="12">
        <f t="shared" si="8"/>
        <v>7.456813009215713</v>
      </c>
      <c r="AB49" s="10">
        <v>0</v>
      </c>
      <c r="AC49" s="10">
        <v>0</v>
      </c>
      <c r="AD49" s="12">
        <f t="shared" si="9"/>
        <v>0</v>
      </c>
      <c r="AE49" s="10">
        <v>127</v>
      </c>
      <c r="AF49" s="10">
        <v>292151</v>
      </c>
      <c r="AG49" s="12">
        <f t="shared" si="10"/>
        <v>57.370115014757317</v>
      </c>
    </row>
    <row r="50" spans="1:33">
      <c r="A50" s="10">
        <v>43</v>
      </c>
      <c r="B50" s="10" t="s">
        <v>72</v>
      </c>
      <c r="C50" s="10">
        <v>4489464</v>
      </c>
      <c r="D50" s="10">
        <v>487</v>
      </c>
      <c r="E50" s="10">
        <f t="shared" si="13"/>
        <v>4489951</v>
      </c>
      <c r="F50" s="10">
        <v>7355</v>
      </c>
      <c r="G50" s="10">
        <v>1400609</v>
      </c>
      <c r="H50" s="12">
        <f t="shared" si="2"/>
        <v>31.194304793081262</v>
      </c>
      <c r="I50" s="10">
        <v>0</v>
      </c>
      <c r="J50" s="12">
        <f t="shared" si="3"/>
        <v>31.194304793081262</v>
      </c>
      <c r="K50" s="10">
        <v>404023</v>
      </c>
      <c r="L50" s="12">
        <f t="shared" si="12"/>
        <v>28.84623760092931</v>
      </c>
      <c r="M50" s="10">
        <v>0</v>
      </c>
      <c r="N50" s="10">
        <v>0</v>
      </c>
      <c r="O50" s="12">
        <f t="shared" si="4"/>
        <v>0</v>
      </c>
      <c r="P50" s="10">
        <v>522</v>
      </c>
      <c r="Q50" s="10">
        <v>55047</v>
      </c>
      <c r="R50" s="12">
        <f t="shared" si="5"/>
        <v>3.9302189261956761</v>
      </c>
      <c r="S50" s="10">
        <v>0</v>
      </c>
      <c r="T50" s="10">
        <v>0</v>
      </c>
      <c r="U50" s="12">
        <f t="shared" si="6"/>
        <v>0</v>
      </c>
      <c r="V50" s="10">
        <v>0</v>
      </c>
      <c r="W50" s="10">
        <v>0</v>
      </c>
      <c r="X50" s="12">
        <f t="shared" si="7"/>
        <v>0</v>
      </c>
      <c r="Y50" s="10">
        <v>381</v>
      </c>
      <c r="Z50" s="10">
        <v>53563</v>
      </c>
      <c r="AA50" s="12">
        <f t="shared" si="8"/>
        <v>3.8242650161465477</v>
      </c>
      <c r="AB50" s="10">
        <v>0</v>
      </c>
      <c r="AC50" s="10">
        <v>0</v>
      </c>
      <c r="AD50" s="12">
        <f t="shared" si="9"/>
        <v>0</v>
      </c>
      <c r="AE50" s="10">
        <v>1033</v>
      </c>
      <c r="AF50" s="10">
        <v>275424</v>
      </c>
      <c r="AG50" s="12">
        <f t="shared" si="10"/>
        <v>19.664588761031808</v>
      </c>
    </row>
    <row r="51" spans="1:33">
      <c r="A51" s="10">
        <v>44</v>
      </c>
      <c r="B51" s="10" t="s">
        <v>73</v>
      </c>
      <c r="C51" s="10">
        <v>1054861</v>
      </c>
      <c r="D51" s="10">
        <v>235</v>
      </c>
      <c r="E51" s="10">
        <f t="shared" si="13"/>
        <v>1055096</v>
      </c>
      <c r="F51" s="10">
        <v>469</v>
      </c>
      <c r="G51" s="10">
        <v>1633140</v>
      </c>
      <c r="H51" s="12">
        <f t="shared" si="2"/>
        <v>154.78591521529793</v>
      </c>
      <c r="I51" s="10">
        <v>0</v>
      </c>
      <c r="J51" s="12">
        <f t="shared" si="3"/>
        <v>154.78591521529793</v>
      </c>
      <c r="K51" s="10">
        <v>56755</v>
      </c>
      <c r="L51" s="12">
        <f t="shared" si="12"/>
        <v>3.4752072694318916</v>
      </c>
      <c r="M51" s="10">
        <v>0</v>
      </c>
      <c r="N51" s="10">
        <v>0</v>
      </c>
      <c r="O51" s="12">
        <f t="shared" si="4"/>
        <v>0</v>
      </c>
      <c r="P51" s="10">
        <v>8</v>
      </c>
      <c r="Q51" s="10">
        <v>100333</v>
      </c>
      <c r="R51" s="12">
        <f t="shared" si="5"/>
        <v>6.1435639320572637</v>
      </c>
      <c r="S51" s="10">
        <v>0</v>
      </c>
      <c r="T51" s="10">
        <v>0</v>
      </c>
      <c r="U51" s="12">
        <f t="shared" si="6"/>
        <v>0</v>
      </c>
      <c r="V51" s="10">
        <v>0</v>
      </c>
      <c r="W51" s="10">
        <v>0</v>
      </c>
      <c r="X51" s="12">
        <f t="shared" si="7"/>
        <v>0</v>
      </c>
      <c r="Y51" s="10">
        <v>0</v>
      </c>
      <c r="Z51" s="10">
        <v>0</v>
      </c>
      <c r="AA51" s="12">
        <f t="shared" si="8"/>
        <v>0</v>
      </c>
      <c r="AB51" s="10">
        <v>0</v>
      </c>
      <c r="AC51" s="10">
        <v>0</v>
      </c>
      <c r="AD51" s="12">
        <f t="shared" si="9"/>
        <v>0</v>
      </c>
      <c r="AE51" s="10">
        <v>18</v>
      </c>
      <c r="AF51" s="10">
        <v>174547</v>
      </c>
      <c r="AG51" s="12">
        <f t="shared" si="10"/>
        <v>10.687816108845537</v>
      </c>
    </row>
    <row r="52" spans="1:33">
      <c r="A52" s="10">
        <v>45</v>
      </c>
      <c r="B52" s="10" t="s">
        <v>74</v>
      </c>
      <c r="C52" s="10">
        <v>1688643</v>
      </c>
      <c r="D52" s="10">
        <v>58415</v>
      </c>
      <c r="E52" s="10">
        <f t="shared" si="13"/>
        <v>1747058</v>
      </c>
      <c r="F52" s="10">
        <v>1080</v>
      </c>
      <c r="G52" s="10">
        <v>213252</v>
      </c>
      <c r="H52" s="12">
        <f t="shared" si="2"/>
        <v>12.206349188178068</v>
      </c>
      <c r="I52" s="10">
        <v>0</v>
      </c>
      <c r="J52" s="12">
        <f t="shared" si="3"/>
        <v>12.206349188178068</v>
      </c>
      <c r="K52" s="10">
        <v>113674</v>
      </c>
      <c r="L52" s="12">
        <f t="shared" si="12"/>
        <v>53.305010035075874</v>
      </c>
      <c r="M52" s="10">
        <v>0</v>
      </c>
      <c r="N52" s="10">
        <v>0</v>
      </c>
      <c r="O52" s="12">
        <f t="shared" si="4"/>
        <v>0</v>
      </c>
      <c r="P52" s="10">
        <v>302</v>
      </c>
      <c r="Q52" s="10">
        <v>46765</v>
      </c>
      <c r="R52" s="12">
        <f t="shared" si="5"/>
        <v>21.929454354472643</v>
      </c>
      <c r="S52" s="10">
        <v>7</v>
      </c>
      <c r="T52" s="10">
        <v>567</v>
      </c>
      <c r="U52" s="12">
        <f t="shared" si="6"/>
        <v>0.26588261774801641</v>
      </c>
      <c r="V52" s="10">
        <v>0</v>
      </c>
      <c r="W52" s="10">
        <v>0</v>
      </c>
      <c r="X52" s="12">
        <f t="shared" si="7"/>
        <v>0</v>
      </c>
      <c r="Y52" s="10">
        <v>49</v>
      </c>
      <c r="Z52" s="10">
        <v>11971</v>
      </c>
      <c r="AA52" s="12">
        <f t="shared" si="8"/>
        <v>5.6135464145705551</v>
      </c>
      <c r="AB52" s="10">
        <v>0</v>
      </c>
      <c r="AC52" s="10">
        <v>0</v>
      </c>
      <c r="AD52" s="12">
        <f t="shared" si="9"/>
        <v>0</v>
      </c>
      <c r="AE52" s="10">
        <v>38</v>
      </c>
      <c r="AF52" s="10">
        <v>5113</v>
      </c>
      <c r="AG52" s="12">
        <f t="shared" si="10"/>
        <v>2.3976328475231181</v>
      </c>
    </row>
    <row r="53" spans="1:33">
      <c r="A53" s="10">
        <v>46</v>
      </c>
      <c r="B53" s="10" t="s">
        <v>75</v>
      </c>
      <c r="C53" s="10">
        <v>8907787</v>
      </c>
      <c r="D53" s="10">
        <v>8320</v>
      </c>
      <c r="E53" s="10">
        <f t="shared" si="13"/>
        <v>8916107</v>
      </c>
      <c r="F53" s="10">
        <v>12403</v>
      </c>
      <c r="G53" s="10">
        <v>2427136</v>
      </c>
      <c r="H53" s="12">
        <f t="shared" si="2"/>
        <v>27.221925443469893</v>
      </c>
      <c r="I53" s="10">
        <v>0</v>
      </c>
      <c r="J53" s="12">
        <f t="shared" si="3"/>
        <v>27.221925443469893</v>
      </c>
      <c r="K53" s="10">
        <v>858041</v>
      </c>
      <c r="L53" s="12">
        <f t="shared" si="12"/>
        <v>35.351995108638327</v>
      </c>
      <c r="M53" s="10">
        <v>0</v>
      </c>
      <c r="N53" s="10">
        <v>0</v>
      </c>
      <c r="O53" s="12">
        <f t="shared" si="4"/>
        <v>0</v>
      </c>
      <c r="P53" s="10">
        <v>0</v>
      </c>
      <c r="Q53" s="10">
        <v>0</v>
      </c>
      <c r="R53" s="12">
        <f t="shared" si="5"/>
        <v>0</v>
      </c>
      <c r="S53" s="10">
        <v>0</v>
      </c>
      <c r="T53" s="10">
        <v>0</v>
      </c>
      <c r="U53" s="12">
        <f t="shared" si="6"/>
        <v>0</v>
      </c>
      <c r="V53" s="10">
        <v>0</v>
      </c>
      <c r="W53" s="10">
        <v>0</v>
      </c>
      <c r="X53" s="12">
        <f t="shared" si="7"/>
        <v>0</v>
      </c>
      <c r="Y53" s="10">
        <v>0</v>
      </c>
      <c r="Z53" s="10">
        <v>0</v>
      </c>
      <c r="AA53" s="12">
        <f t="shared" si="8"/>
        <v>0</v>
      </c>
      <c r="AB53" s="10">
        <v>0</v>
      </c>
      <c r="AC53" s="10">
        <v>0</v>
      </c>
      <c r="AD53" s="12">
        <f t="shared" si="9"/>
        <v>0</v>
      </c>
      <c r="AE53" s="10">
        <v>0</v>
      </c>
      <c r="AF53" s="10">
        <v>0</v>
      </c>
      <c r="AG53" s="12">
        <f t="shared" si="10"/>
        <v>0</v>
      </c>
    </row>
    <row r="54" spans="1:33">
      <c r="A54" s="10">
        <v>47</v>
      </c>
      <c r="B54" s="10" t="s">
        <v>76</v>
      </c>
      <c r="C54" s="10">
        <v>759018</v>
      </c>
      <c r="D54" s="10">
        <v>7131</v>
      </c>
      <c r="E54" s="10">
        <f t="shared" si="13"/>
        <v>766149</v>
      </c>
      <c r="F54" s="10">
        <v>152</v>
      </c>
      <c r="G54" s="10">
        <v>712729</v>
      </c>
      <c r="H54" s="12">
        <f t="shared" si="2"/>
        <v>93.027465936782534</v>
      </c>
      <c r="I54" s="10">
        <v>0</v>
      </c>
      <c r="J54" s="12">
        <f t="shared" si="3"/>
        <v>93.027465936782534</v>
      </c>
      <c r="K54" s="10">
        <v>32274</v>
      </c>
      <c r="L54" s="12">
        <f t="shared" si="12"/>
        <v>4.5282288218944364</v>
      </c>
      <c r="M54" s="10">
        <v>0</v>
      </c>
      <c r="N54" s="10">
        <v>0</v>
      </c>
      <c r="O54" s="12">
        <f t="shared" si="4"/>
        <v>0</v>
      </c>
      <c r="P54" s="10">
        <v>10</v>
      </c>
      <c r="Q54" s="10">
        <v>7253</v>
      </c>
      <c r="R54" s="12">
        <f t="shared" si="5"/>
        <v>1.0176378399082961</v>
      </c>
      <c r="S54" s="10">
        <v>0</v>
      </c>
      <c r="T54" s="10">
        <v>0</v>
      </c>
      <c r="U54" s="12">
        <f t="shared" si="6"/>
        <v>0</v>
      </c>
      <c r="V54" s="10">
        <v>0</v>
      </c>
      <c r="W54" s="10">
        <v>0</v>
      </c>
      <c r="X54" s="12">
        <f t="shared" si="7"/>
        <v>0</v>
      </c>
      <c r="Y54" s="10">
        <v>8</v>
      </c>
      <c r="Z54" s="10">
        <v>37224</v>
      </c>
      <c r="AA54" s="12">
        <f t="shared" si="8"/>
        <v>5.2227424448843811</v>
      </c>
      <c r="AB54" s="10">
        <v>0</v>
      </c>
      <c r="AC54" s="10">
        <v>0</v>
      </c>
      <c r="AD54" s="12">
        <f t="shared" si="9"/>
        <v>0</v>
      </c>
      <c r="AE54" s="10">
        <v>0</v>
      </c>
      <c r="AF54" s="10">
        <v>0</v>
      </c>
      <c r="AG54" s="12">
        <f t="shared" si="10"/>
        <v>0</v>
      </c>
    </row>
    <row r="55" spans="1:33">
      <c r="A55" s="10">
        <v>48</v>
      </c>
      <c r="B55" s="10" t="s">
        <v>77</v>
      </c>
      <c r="C55" s="10">
        <v>1329271</v>
      </c>
      <c r="D55" s="10">
        <v>3934</v>
      </c>
      <c r="E55" s="10">
        <f t="shared" si="13"/>
        <v>1333205</v>
      </c>
      <c r="F55" s="10">
        <v>293</v>
      </c>
      <c r="G55" s="10">
        <v>1253263</v>
      </c>
      <c r="H55" s="12">
        <f t="shared" si="2"/>
        <v>94.003772863138082</v>
      </c>
      <c r="I55" s="10">
        <v>0</v>
      </c>
      <c r="J55" s="12">
        <f t="shared" si="3"/>
        <v>94.003772863138082</v>
      </c>
      <c r="K55" s="10">
        <v>146494</v>
      </c>
      <c r="L55" s="12">
        <f t="shared" si="12"/>
        <v>11.689007016085212</v>
      </c>
      <c r="M55" s="10">
        <v>0</v>
      </c>
      <c r="N55" s="10">
        <v>0</v>
      </c>
      <c r="O55" s="12">
        <f t="shared" si="4"/>
        <v>0</v>
      </c>
      <c r="P55" s="10">
        <v>47</v>
      </c>
      <c r="Q55" s="10">
        <v>54528</v>
      </c>
      <c r="R55" s="12">
        <f t="shared" si="5"/>
        <v>4.3508824564357198</v>
      </c>
      <c r="S55" s="10">
        <v>0</v>
      </c>
      <c r="T55" s="10">
        <v>0</v>
      </c>
      <c r="U55" s="12">
        <f t="shared" si="6"/>
        <v>0</v>
      </c>
      <c r="V55" s="10">
        <v>0</v>
      </c>
      <c r="W55" s="10">
        <v>0</v>
      </c>
      <c r="X55" s="12">
        <f t="shared" si="7"/>
        <v>0</v>
      </c>
      <c r="Y55" s="10">
        <v>15</v>
      </c>
      <c r="Z55" s="10">
        <v>47585</v>
      </c>
      <c r="AA55" s="12">
        <f t="shared" si="8"/>
        <v>3.7968886019933561</v>
      </c>
      <c r="AB55" s="10">
        <v>0</v>
      </c>
      <c r="AC55" s="10">
        <v>0</v>
      </c>
      <c r="AD55" s="12">
        <f t="shared" si="9"/>
        <v>0</v>
      </c>
      <c r="AE55" s="10">
        <v>16</v>
      </c>
      <c r="AF55" s="10">
        <v>11413</v>
      </c>
      <c r="AG55" s="12">
        <f t="shared" si="10"/>
        <v>0.91066280581170911</v>
      </c>
    </row>
    <row r="56" spans="1:33">
      <c r="A56" s="10">
        <v>49</v>
      </c>
      <c r="B56" s="10" t="s">
        <v>78</v>
      </c>
      <c r="C56" s="10">
        <v>340111</v>
      </c>
      <c r="D56" s="10">
        <v>0</v>
      </c>
      <c r="E56" s="10">
        <f t="shared" si="13"/>
        <v>340111</v>
      </c>
      <c r="F56" s="10">
        <v>130</v>
      </c>
      <c r="G56" s="10">
        <v>654009</v>
      </c>
      <c r="H56" s="12">
        <f t="shared" si="2"/>
        <v>192.29281028840583</v>
      </c>
      <c r="I56" s="10">
        <v>0</v>
      </c>
      <c r="J56" s="12">
        <f t="shared" si="3"/>
        <v>192.29281028840583</v>
      </c>
      <c r="K56" s="10">
        <v>11819</v>
      </c>
      <c r="L56" s="12">
        <f t="shared" si="12"/>
        <v>1.8071616751451431</v>
      </c>
      <c r="M56" s="10">
        <v>0</v>
      </c>
      <c r="N56" s="10">
        <v>0</v>
      </c>
      <c r="O56" s="12">
        <f t="shared" si="4"/>
        <v>0</v>
      </c>
      <c r="P56" s="10">
        <v>0</v>
      </c>
      <c r="Q56" s="10">
        <v>0</v>
      </c>
      <c r="R56" s="12">
        <f t="shared" si="5"/>
        <v>0</v>
      </c>
      <c r="S56" s="10">
        <v>0</v>
      </c>
      <c r="T56" s="10">
        <v>0</v>
      </c>
      <c r="U56" s="12">
        <f t="shared" si="6"/>
        <v>0</v>
      </c>
      <c r="V56" s="10">
        <v>0</v>
      </c>
      <c r="W56" s="10">
        <v>0</v>
      </c>
      <c r="X56" s="12">
        <f t="shared" si="7"/>
        <v>0</v>
      </c>
      <c r="Y56" s="10">
        <v>21</v>
      </c>
      <c r="Z56" s="10">
        <v>2125</v>
      </c>
      <c r="AA56" s="12">
        <f t="shared" si="8"/>
        <v>0.32491907603717995</v>
      </c>
      <c r="AB56" s="10">
        <v>0</v>
      </c>
      <c r="AC56" s="10">
        <v>0</v>
      </c>
      <c r="AD56" s="12">
        <f t="shared" si="9"/>
        <v>0</v>
      </c>
      <c r="AE56" s="10">
        <v>0</v>
      </c>
      <c r="AF56" s="10">
        <v>0</v>
      </c>
      <c r="AG56" s="12">
        <f t="shared" si="10"/>
        <v>0</v>
      </c>
    </row>
    <row r="57" spans="1:33">
      <c r="A57" s="10">
        <v>50</v>
      </c>
      <c r="B57" s="10" t="s">
        <v>79</v>
      </c>
      <c r="C57" s="10">
        <v>691858</v>
      </c>
      <c r="D57" s="10">
        <v>0</v>
      </c>
      <c r="E57" s="10">
        <f t="shared" si="13"/>
        <v>691858</v>
      </c>
      <c r="F57" s="10">
        <v>3387</v>
      </c>
      <c r="G57" s="10">
        <v>494457</v>
      </c>
      <c r="H57" s="12">
        <f t="shared" si="2"/>
        <v>71.467989096028376</v>
      </c>
      <c r="I57" s="10">
        <v>0</v>
      </c>
      <c r="J57" s="12">
        <f t="shared" si="3"/>
        <v>71.467989096028376</v>
      </c>
      <c r="K57" s="10">
        <v>159253</v>
      </c>
      <c r="L57" s="12">
        <f t="shared" si="12"/>
        <v>32.207654052829668</v>
      </c>
      <c r="M57" s="10">
        <v>0</v>
      </c>
      <c r="N57" s="10">
        <v>0</v>
      </c>
      <c r="O57" s="12">
        <f t="shared" si="4"/>
        <v>0</v>
      </c>
      <c r="P57" s="10">
        <v>152</v>
      </c>
      <c r="Q57" s="10">
        <v>15321</v>
      </c>
      <c r="R57" s="12">
        <f t="shared" si="5"/>
        <v>3.0985505311887587</v>
      </c>
      <c r="S57" s="10">
        <v>0</v>
      </c>
      <c r="T57" s="10">
        <v>0</v>
      </c>
      <c r="U57" s="12">
        <f t="shared" si="6"/>
        <v>0</v>
      </c>
      <c r="V57" s="10">
        <v>0</v>
      </c>
      <c r="W57" s="10">
        <v>0</v>
      </c>
      <c r="X57" s="12">
        <f t="shared" si="7"/>
        <v>0</v>
      </c>
      <c r="Y57" s="10">
        <v>37</v>
      </c>
      <c r="Z57" s="10">
        <v>3463</v>
      </c>
      <c r="AA57" s="12">
        <f t="shared" si="8"/>
        <v>0.70036423794182301</v>
      </c>
      <c r="AB57" s="10">
        <v>0</v>
      </c>
      <c r="AC57" s="10">
        <v>0</v>
      </c>
      <c r="AD57" s="12">
        <f t="shared" si="9"/>
        <v>0</v>
      </c>
      <c r="AE57" s="10">
        <v>308</v>
      </c>
      <c r="AF57" s="10">
        <v>33625</v>
      </c>
      <c r="AG57" s="12">
        <f t="shared" si="10"/>
        <v>6.8003891137146404</v>
      </c>
    </row>
    <row r="58" spans="1:33">
      <c r="A58" s="10">
        <v>51</v>
      </c>
      <c r="B58" s="10" t="s">
        <v>80</v>
      </c>
      <c r="C58" s="10">
        <v>144130</v>
      </c>
      <c r="D58" s="10">
        <v>0</v>
      </c>
      <c r="E58" s="10">
        <f t="shared" si="13"/>
        <v>144130</v>
      </c>
      <c r="F58" s="10">
        <v>42</v>
      </c>
      <c r="G58" s="10">
        <v>11739</v>
      </c>
      <c r="H58" s="12">
        <f t="shared" si="2"/>
        <v>8.1447304516755707</v>
      </c>
      <c r="I58" s="10">
        <v>0</v>
      </c>
      <c r="J58" s="12">
        <f t="shared" si="3"/>
        <v>8.1447304516755707</v>
      </c>
      <c r="K58" s="10">
        <v>6547</v>
      </c>
      <c r="L58" s="12">
        <f t="shared" si="12"/>
        <v>55.771360422523209</v>
      </c>
      <c r="M58" s="10">
        <v>0</v>
      </c>
      <c r="N58" s="10">
        <v>0</v>
      </c>
      <c r="O58" s="12">
        <f t="shared" si="4"/>
        <v>0</v>
      </c>
      <c r="P58" s="10">
        <v>0</v>
      </c>
      <c r="Q58" s="10">
        <v>0</v>
      </c>
      <c r="R58" s="12">
        <f t="shared" si="5"/>
        <v>0</v>
      </c>
      <c r="S58" s="10">
        <v>0</v>
      </c>
      <c r="T58" s="10">
        <v>0</v>
      </c>
      <c r="U58" s="12">
        <f t="shared" si="6"/>
        <v>0</v>
      </c>
      <c r="V58" s="10">
        <v>0</v>
      </c>
      <c r="W58" s="10">
        <v>0</v>
      </c>
      <c r="X58" s="12">
        <f t="shared" si="7"/>
        <v>0</v>
      </c>
      <c r="Y58" s="10">
        <v>0</v>
      </c>
      <c r="Z58" s="10">
        <v>0</v>
      </c>
      <c r="AA58" s="12">
        <f t="shared" si="8"/>
        <v>0</v>
      </c>
      <c r="AB58" s="10">
        <v>0</v>
      </c>
      <c r="AC58" s="10">
        <v>0</v>
      </c>
      <c r="AD58" s="12">
        <f t="shared" si="9"/>
        <v>0</v>
      </c>
      <c r="AE58" s="10">
        <v>0</v>
      </c>
      <c r="AF58" s="10">
        <v>0</v>
      </c>
      <c r="AG58" s="12">
        <f t="shared" si="10"/>
        <v>0</v>
      </c>
    </row>
    <row r="59" spans="1:33" s="9" customFormat="1">
      <c r="A59" s="11"/>
      <c r="B59" s="11" t="s">
        <v>54</v>
      </c>
      <c r="C59" s="11">
        <f>SUM(C44:C58)</f>
        <v>53541314</v>
      </c>
      <c r="D59" s="11">
        <f>SUM(D44:D58)</f>
        <v>78831</v>
      </c>
      <c r="E59" s="11">
        <f>SUM(E44:E58)</f>
        <v>53620145</v>
      </c>
      <c r="F59" s="11">
        <f>SUM(F44:F58)</f>
        <v>76984</v>
      </c>
      <c r="G59" s="11">
        <f>SUM(G44:G58)</f>
        <v>29397783</v>
      </c>
      <c r="H59" s="12">
        <f t="shared" si="2"/>
        <v>54.826004293722072</v>
      </c>
      <c r="I59" s="11">
        <v>0</v>
      </c>
      <c r="J59" s="12">
        <f t="shared" si="3"/>
        <v>54.826004293722072</v>
      </c>
      <c r="K59" s="11">
        <f>SUM(K44:K58)</f>
        <v>12231059</v>
      </c>
      <c r="L59" s="12">
        <f t="shared" si="12"/>
        <v>41.605378881802075</v>
      </c>
      <c r="M59" s="11">
        <f>SUM(M44:M58)</f>
        <v>3</v>
      </c>
      <c r="N59" s="11">
        <f>SUM(N44:N58)</f>
        <v>36</v>
      </c>
      <c r="O59" s="12">
        <f t="shared" si="4"/>
        <v>1.2245821394082676E-4</v>
      </c>
      <c r="P59" s="11">
        <f>SUM(P44:P58)</f>
        <v>4082</v>
      </c>
      <c r="Q59" s="11">
        <f>SUM(Q44:Q58)</f>
        <v>1035739</v>
      </c>
      <c r="R59" s="12">
        <f t="shared" si="5"/>
        <v>3.5231874458016099</v>
      </c>
      <c r="S59" s="11">
        <f>SUM(S44:S58)</f>
        <v>55</v>
      </c>
      <c r="T59" s="11">
        <f>SUM(T44:T58)</f>
        <v>7335</v>
      </c>
      <c r="U59" s="12">
        <f t="shared" si="6"/>
        <v>2.4950861090443453E-2</v>
      </c>
      <c r="V59" s="11">
        <f>SUM(V44:V58)</f>
        <v>714</v>
      </c>
      <c r="W59" s="11">
        <f>SUM(W44:W58)</f>
        <v>199670</v>
      </c>
      <c r="X59" s="12">
        <f t="shared" si="7"/>
        <v>0.67920087715458</v>
      </c>
      <c r="Y59" s="11">
        <f>SUM(Y44:Y58)</f>
        <v>6660</v>
      </c>
      <c r="Z59" s="11">
        <f>SUM(Z44:Z58)</f>
        <v>1666472</v>
      </c>
      <c r="AA59" s="12">
        <f t="shared" si="8"/>
        <v>5.6686995750665954</v>
      </c>
      <c r="AB59" s="11">
        <f>SUM(AB44:AB58)</f>
        <v>4495</v>
      </c>
      <c r="AC59" s="11">
        <f>SUM(AC44:AC58)</f>
        <v>660760</v>
      </c>
      <c r="AD59" s="12">
        <f t="shared" si="9"/>
        <v>2.247652484542797</v>
      </c>
      <c r="AE59" s="11">
        <v>3288</v>
      </c>
      <c r="AF59" s="11">
        <f>SUM(AF44:AF58)</f>
        <v>2094751</v>
      </c>
      <c r="AG59" s="12">
        <f t="shared" si="10"/>
        <v>7.1255407252989107</v>
      </c>
    </row>
    <row r="60" spans="1:33" s="9" customFormat="1">
      <c r="A60" s="11"/>
      <c r="B60" s="11" t="s">
        <v>81</v>
      </c>
      <c r="C60" s="11">
        <f>C27+C43+C59</f>
        <v>575651858</v>
      </c>
      <c r="D60" s="11">
        <f>D27+D43+D59</f>
        <v>115704871</v>
      </c>
      <c r="E60" s="11">
        <f>E27+E43+E59</f>
        <v>691356729</v>
      </c>
      <c r="F60" s="11">
        <f>F27+F43+F59</f>
        <v>387361</v>
      </c>
      <c r="G60" s="11">
        <f>G27+G43+G59</f>
        <v>194936217</v>
      </c>
      <c r="H60" s="12">
        <f t="shared" si="2"/>
        <v>28.196184230673772</v>
      </c>
      <c r="I60" s="11">
        <v>68589</v>
      </c>
      <c r="J60" s="12">
        <v>28.21</v>
      </c>
      <c r="K60" s="11">
        <f>K27+K43+K59</f>
        <v>71562690</v>
      </c>
      <c r="L60" s="12">
        <f t="shared" si="12"/>
        <v>36.710823212497246</v>
      </c>
      <c r="M60" s="11">
        <f>M27+M43+M59</f>
        <v>1037</v>
      </c>
      <c r="N60" s="11">
        <f>N27+N43+N59</f>
        <v>8853</v>
      </c>
      <c r="O60" s="12">
        <f t="shared" si="4"/>
        <v>4.541485484967629E-3</v>
      </c>
      <c r="P60" s="11">
        <f>P27+944+P59</f>
        <v>39098</v>
      </c>
      <c r="Q60" s="11">
        <f>Q27+Q43+Q59</f>
        <v>8414480</v>
      </c>
      <c r="R60" s="12">
        <f t="shared" si="5"/>
        <v>4.3165298524286024</v>
      </c>
      <c r="S60" s="11">
        <f>S27+S43+S59</f>
        <v>1777</v>
      </c>
      <c r="T60" s="11">
        <f>T27+T43+T59</f>
        <v>271509</v>
      </c>
      <c r="U60" s="12">
        <f t="shared" si="6"/>
        <v>0.13928094234023225</v>
      </c>
      <c r="V60" s="11">
        <v>2254</v>
      </c>
      <c r="W60" s="11">
        <f>W27+W43+W59</f>
        <v>2094314</v>
      </c>
      <c r="X60" s="12">
        <f t="shared" si="7"/>
        <v>1.0743585939189535</v>
      </c>
      <c r="Y60" s="11">
        <f>Y27+Y43+Y59</f>
        <v>68114</v>
      </c>
      <c r="Z60" s="11">
        <f>Z27+Z43+Z59</f>
        <v>22988543</v>
      </c>
      <c r="AA60" s="12">
        <f t="shared" si="8"/>
        <v>11.792853762007702</v>
      </c>
      <c r="AB60" s="11">
        <f>AB27+AB43+AB59</f>
        <v>49659</v>
      </c>
      <c r="AC60" s="11">
        <f>AC27+AC43+AC59</f>
        <v>7830012</v>
      </c>
      <c r="AD60" s="12">
        <f t="shared" si="9"/>
        <v>4.0167046024084891</v>
      </c>
      <c r="AE60" s="11">
        <v>8848</v>
      </c>
      <c r="AF60" s="11">
        <f>AF27+AF43+AF59</f>
        <v>10054399</v>
      </c>
      <c r="AG60" s="12">
        <f t="shared" si="10"/>
        <v>5.1577891244293506</v>
      </c>
    </row>
    <row r="61" spans="1:33">
      <c r="J61" s="12"/>
      <c r="O61" s="12"/>
    </row>
    <row r="62" spans="1:33">
      <c r="J62" s="12"/>
      <c r="O62" s="12"/>
    </row>
    <row r="63" spans="1:33">
      <c r="J63" s="12"/>
    </row>
    <row r="64" spans="1:33">
      <c r="J64" s="12"/>
    </row>
  </sheetData>
  <mergeCells count="13">
    <mergeCell ref="AB4:AC4"/>
    <mergeCell ref="AE4:AF4"/>
    <mergeCell ref="A1:AG1"/>
    <mergeCell ref="A2:AG2"/>
    <mergeCell ref="V4:W4"/>
    <mergeCell ref="Y4:Z4"/>
    <mergeCell ref="M4:N4"/>
    <mergeCell ref="P4:Q4"/>
    <mergeCell ref="S4:T4"/>
    <mergeCell ref="AF3:AG3"/>
    <mergeCell ref="A4:A5"/>
    <mergeCell ref="B4:B5"/>
    <mergeCell ref="F4:G4"/>
  </mergeCells>
  <printOptions horizontalCentered="1" verticalCentered="1"/>
  <pageMargins left="0" right="0" top="0" bottom="0" header="0" footer="0"/>
  <pageSetup paperSize="9" scale="63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3:L59"/>
  <sheetViews>
    <sheetView topLeftCell="A7" workbookViewId="0">
      <selection activeCell="A3" sqref="A3:L59"/>
    </sheetView>
  </sheetViews>
  <sheetFormatPr defaultRowHeight="15"/>
  <cols>
    <col min="1" max="1" width="4.140625" customWidth="1"/>
    <col min="2" max="2" width="19" customWidth="1"/>
    <col min="3" max="3" width="11.7109375" customWidth="1"/>
    <col min="5" max="5" width="12.140625" customWidth="1"/>
  </cols>
  <sheetData>
    <row r="3" spans="1:12" ht="75">
      <c r="A3" s="18" t="s">
        <v>3</v>
      </c>
      <c r="B3" s="18" t="s">
        <v>4</v>
      </c>
      <c r="C3" s="13" t="s">
        <v>5</v>
      </c>
      <c r="D3" s="13" t="s">
        <v>6</v>
      </c>
      <c r="E3" s="13" t="s">
        <v>7</v>
      </c>
      <c r="F3" s="14" t="s">
        <v>8</v>
      </c>
      <c r="G3" s="14"/>
      <c r="H3" s="4" t="s">
        <v>9</v>
      </c>
      <c r="I3" s="13" t="s">
        <v>10</v>
      </c>
      <c r="J3" s="4" t="s">
        <v>11</v>
      </c>
      <c r="K3" s="13" t="s">
        <v>12</v>
      </c>
      <c r="L3" s="4" t="s">
        <v>13</v>
      </c>
    </row>
    <row r="4" spans="1:12">
      <c r="A4" s="18"/>
      <c r="B4" s="18"/>
      <c r="C4" s="5" t="s">
        <v>28</v>
      </c>
      <c r="D4" s="5" t="s">
        <v>28</v>
      </c>
      <c r="E4" s="5" t="s">
        <v>28</v>
      </c>
      <c r="F4" s="5" t="s">
        <v>29</v>
      </c>
      <c r="G4" s="5" t="s">
        <v>28</v>
      </c>
      <c r="H4" s="6" t="s">
        <v>30</v>
      </c>
      <c r="I4" s="5" t="s">
        <v>28</v>
      </c>
      <c r="J4" s="6" t="s">
        <v>30</v>
      </c>
      <c r="K4" s="5" t="s">
        <v>28</v>
      </c>
      <c r="L4" s="6" t="s">
        <v>30</v>
      </c>
    </row>
    <row r="5" spans="1:12">
      <c r="A5" s="10">
        <v>1</v>
      </c>
      <c r="B5" s="10" t="s">
        <v>33</v>
      </c>
      <c r="C5" s="10">
        <v>89518734</v>
      </c>
      <c r="D5" s="10">
        <v>39796040</v>
      </c>
      <c r="E5" s="10">
        <f>C5+D5</f>
        <v>129314774</v>
      </c>
      <c r="F5" s="10">
        <v>51588</v>
      </c>
      <c r="G5" s="10">
        <v>33566506</v>
      </c>
      <c r="H5" s="12">
        <f>G5/E5*100</f>
        <v>25.957208880092853</v>
      </c>
      <c r="I5" s="10">
        <v>0</v>
      </c>
      <c r="J5" s="12">
        <f>G5/E5*100</f>
        <v>25.957208880092853</v>
      </c>
      <c r="K5" s="10">
        <v>8743600</v>
      </c>
      <c r="L5" s="12">
        <f>K5/G5*100</f>
        <v>26.048585455989969</v>
      </c>
    </row>
    <row r="6" spans="1:12">
      <c r="A6" s="10">
        <v>2</v>
      </c>
      <c r="B6" s="10" t="s">
        <v>34</v>
      </c>
      <c r="C6" s="10">
        <v>573261</v>
      </c>
      <c r="D6" s="10">
        <v>7294</v>
      </c>
      <c r="E6" s="10">
        <f t="shared" ref="E6:E26" si="0">C6+D6</f>
        <v>580555</v>
      </c>
      <c r="F6" s="10">
        <v>521</v>
      </c>
      <c r="G6" s="10">
        <v>282447</v>
      </c>
      <c r="H6" s="12">
        <f t="shared" ref="H6:H59" si="1">G6/E6*100</f>
        <v>48.651204450913347</v>
      </c>
      <c r="I6" s="10">
        <v>0</v>
      </c>
      <c r="J6" s="12">
        <f t="shared" ref="J6:J58" si="2">G6/E6*100</f>
        <v>48.651204450913347</v>
      </c>
      <c r="K6" s="10">
        <v>199596</v>
      </c>
      <c r="L6" s="12">
        <f t="shared" ref="L6:L59" si="3">K6/G6*100</f>
        <v>70.666709152513576</v>
      </c>
    </row>
    <row r="7" spans="1:12">
      <c r="A7" s="10">
        <v>3</v>
      </c>
      <c r="B7" s="10" t="s">
        <v>35</v>
      </c>
      <c r="C7" s="10">
        <v>1941095</v>
      </c>
      <c r="D7" s="10">
        <v>187776</v>
      </c>
      <c r="E7" s="10">
        <f t="shared" si="0"/>
        <v>2128871</v>
      </c>
      <c r="F7" s="10">
        <v>1166</v>
      </c>
      <c r="G7" s="10">
        <v>1493845</v>
      </c>
      <c r="H7" s="12">
        <f t="shared" si="1"/>
        <v>70.170761873312188</v>
      </c>
      <c r="I7" s="10">
        <v>0</v>
      </c>
      <c r="J7" s="12">
        <f t="shared" si="2"/>
        <v>70.170761873312188</v>
      </c>
      <c r="K7" s="10">
        <v>242456</v>
      </c>
      <c r="L7" s="12">
        <f t="shared" si="3"/>
        <v>16.230331794797987</v>
      </c>
    </row>
    <row r="8" spans="1:12">
      <c r="A8" s="10">
        <v>4</v>
      </c>
      <c r="B8" s="10" t="s">
        <v>36</v>
      </c>
      <c r="C8" s="10">
        <v>24596288</v>
      </c>
      <c r="D8" s="10">
        <v>12319322</v>
      </c>
      <c r="E8" s="10">
        <f t="shared" si="0"/>
        <v>36915610</v>
      </c>
      <c r="F8" s="10">
        <v>8381</v>
      </c>
      <c r="G8" s="10">
        <v>3875976</v>
      </c>
      <c r="H8" s="12">
        <f t="shared" si="1"/>
        <v>10.4995583169288</v>
      </c>
      <c r="I8" s="10">
        <v>0</v>
      </c>
      <c r="J8" s="12">
        <f t="shared" si="2"/>
        <v>10.4995583169288</v>
      </c>
      <c r="K8" s="10">
        <v>1396242</v>
      </c>
      <c r="L8" s="12">
        <f t="shared" si="3"/>
        <v>36.022978470454923</v>
      </c>
    </row>
    <row r="9" spans="1:12">
      <c r="A9" s="10">
        <v>5</v>
      </c>
      <c r="B9" s="10" t="s">
        <v>37</v>
      </c>
      <c r="C9" s="10">
        <v>72677717</v>
      </c>
      <c r="D9" s="10">
        <v>107560</v>
      </c>
      <c r="E9" s="10">
        <f t="shared" si="0"/>
        <v>72785277</v>
      </c>
      <c r="F9" s="10">
        <v>21879</v>
      </c>
      <c r="G9" s="10">
        <v>14594700</v>
      </c>
      <c r="H9" s="12">
        <f t="shared" si="1"/>
        <v>20.051720075201473</v>
      </c>
      <c r="I9" s="10">
        <v>68589</v>
      </c>
      <c r="J9" s="12">
        <v>20.14</v>
      </c>
      <c r="K9" s="10">
        <v>4968298</v>
      </c>
      <c r="L9" s="12">
        <f t="shared" si="3"/>
        <v>34.041795994436335</v>
      </c>
    </row>
    <row r="10" spans="1:12">
      <c r="A10" s="10">
        <v>6</v>
      </c>
      <c r="B10" s="10" t="s">
        <v>38</v>
      </c>
      <c r="C10" s="10">
        <v>8301214</v>
      </c>
      <c r="D10" s="10">
        <v>449752</v>
      </c>
      <c r="E10" s="10">
        <f t="shared" si="0"/>
        <v>8750966</v>
      </c>
      <c r="F10" s="10">
        <v>3967</v>
      </c>
      <c r="G10" s="10">
        <v>2615294</v>
      </c>
      <c r="H10" s="12">
        <f t="shared" si="1"/>
        <v>29.885774896165749</v>
      </c>
      <c r="I10" s="10">
        <v>0</v>
      </c>
      <c r="J10" s="12">
        <f t="shared" si="2"/>
        <v>29.885774896165749</v>
      </c>
      <c r="K10" s="10">
        <v>1322100</v>
      </c>
      <c r="L10" s="12">
        <f t="shared" si="3"/>
        <v>50.552633853019969</v>
      </c>
    </row>
    <row r="11" spans="1:12">
      <c r="A11" s="10">
        <v>7</v>
      </c>
      <c r="B11" s="10" t="s">
        <v>39</v>
      </c>
      <c r="C11" s="10">
        <v>47204116</v>
      </c>
      <c r="D11" s="10">
        <v>12987512</v>
      </c>
      <c r="E11" s="10">
        <f t="shared" si="0"/>
        <v>60191628</v>
      </c>
      <c r="F11" s="10">
        <v>27263</v>
      </c>
      <c r="G11" s="10">
        <v>15997483</v>
      </c>
      <c r="H11" s="12">
        <f t="shared" si="1"/>
        <v>26.577588165583428</v>
      </c>
      <c r="I11" s="10">
        <v>0</v>
      </c>
      <c r="J11" s="12">
        <f t="shared" si="2"/>
        <v>26.577588165583428</v>
      </c>
      <c r="K11" s="10">
        <v>11327812</v>
      </c>
      <c r="L11" s="12">
        <f t="shared" si="3"/>
        <v>70.809964292507772</v>
      </c>
    </row>
    <row r="12" spans="1:12">
      <c r="A12" s="10">
        <v>8</v>
      </c>
      <c r="B12" s="10" t="s">
        <v>40</v>
      </c>
      <c r="C12" s="10">
        <v>21772504</v>
      </c>
      <c r="D12" s="10">
        <v>3058694</v>
      </c>
      <c r="E12" s="10">
        <f t="shared" si="0"/>
        <v>24831198</v>
      </c>
      <c r="F12" s="10">
        <v>9970</v>
      </c>
      <c r="G12" s="10">
        <v>4648211</v>
      </c>
      <c r="H12" s="12">
        <f t="shared" si="1"/>
        <v>18.719237791104561</v>
      </c>
      <c r="I12" s="10">
        <v>0</v>
      </c>
      <c r="J12" s="12">
        <f t="shared" si="2"/>
        <v>18.719237791104561</v>
      </c>
      <c r="K12" s="10">
        <v>3219107</v>
      </c>
      <c r="L12" s="12">
        <f t="shared" si="3"/>
        <v>69.25475198952887</v>
      </c>
    </row>
    <row r="13" spans="1:12">
      <c r="A13" s="10">
        <v>9</v>
      </c>
      <c r="B13" s="10" t="s">
        <v>41</v>
      </c>
      <c r="C13" s="10">
        <v>47057800</v>
      </c>
      <c r="D13" s="10">
        <v>14609800</v>
      </c>
      <c r="E13" s="10">
        <f t="shared" si="0"/>
        <v>61667600</v>
      </c>
      <c r="F13" s="10">
        <v>26817</v>
      </c>
      <c r="G13" s="10">
        <v>12929000</v>
      </c>
      <c r="H13" s="12">
        <f t="shared" si="1"/>
        <v>20.965628628323461</v>
      </c>
      <c r="I13" s="10">
        <v>0</v>
      </c>
      <c r="J13" s="12">
        <f t="shared" si="2"/>
        <v>20.965628628323461</v>
      </c>
      <c r="K13" s="10">
        <v>7071400</v>
      </c>
      <c r="L13" s="12">
        <f t="shared" si="3"/>
        <v>54.69409853817001</v>
      </c>
    </row>
    <row r="14" spans="1:12">
      <c r="A14" s="10">
        <v>10</v>
      </c>
      <c r="B14" s="10" t="s">
        <v>42</v>
      </c>
      <c r="C14" s="10">
        <v>10636357</v>
      </c>
      <c r="D14" s="10">
        <v>4344242</v>
      </c>
      <c r="E14" s="10">
        <f t="shared" si="0"/>
        <v>14980599</v>
      </c>
      <c r="F14" s="10">
        <v>1396</v>
      </c>
      <c r="G14" s="10">
        <v>2938774</v>
      </c>
      <c r="H14" s="12">
        <f t="shared" si="1"/>
        <v>19.617199552567957</v>
      </c>
      <c r="I14" s="10">
        <v>0</v>
      </c>
      <c r="J14" s="12">
        <f t="shared" si="2"/>
        <v>19.617199552567957</v>
      </c>
      <c r="K14" s="10">
        <v>510799</v>
      </c>
      <c r="L14" s="12">
        <f t="shared" si="3"/>
        <v>17.381363793200837</v>
      </c>
    </row>
    <row r="15" spans="1:12">
      <c r="A15" s="10">
        <v>11</v>
      </c>
      <c r="B15" s="10" t="s">
        <v>43</v>
      </c>
      <c r="C15" s="10">
        <v>3585301</v>
      </c>
      <c r="D15" s="10">
        <v>772531</v>
      </c>
      <c r="E15" s="10">
        <f t="shared" si="0"/>
        <v>4357832</v>
      </c>
      <c r="F15" s="10">
        <v>415</v>
      </c>
      <c r="G15" s="10">
        <v>1001011</v>
      </c>
      <c r="H15" s="12">
        <f t="shared" si="1"/>
        <v>22.970389863583542</v>
      </c>
      <c r="I15" s="10">
        <v>0</v>
      </c>
      <c r="J15" s="12">
        <f t="shared" si="2"/>
        <v>22.970389863583542</v>
      </c>
      <c r="K15" s="10">
        <v>305873</v>
      </c>
      <c r="L15" s="12">
        <f t="shared" si="3"/>
        <v>30.556407472045759</v>
      </c>
    </row>
    <row r="16" spans="1:12">
      <c r="A16" s="10">
        <v>12</v>
      </c>
      <c r="B16" s="10" t="s">
        <v>44</v>
      </c>
      <c r="C16" s="10">
        <v>10764218</v>
      </c>
      <c r="D16" s="10">
        <v>2674418</v>
      </c>
      <c r="E16" s="10">
        <f t="shared" si="0"/>
        <v>13438636</v>
      </c>
      <c r="F16" s="10">
        <v>7177</v>
      </c>
      <c r="G16" s="10">
        <v>5173036</v>
      </c>
      <c r="H16" s="12">
        <f t="shared" si="1"/>
        <v>38.493757848638808</v>
      </c>
      <c r="I16" s="10">
        <v>0</v>
      </c>
      <c r="J16" s="12">
        <f t="shared" si="2"/>
        <v>38.493757848638808</v>
      </c>
      <c r="K16" s="10">
        <v>1468742</v>
      </c>
      <c r="L16" s="12">
        <f t="shared" si="3"/>
        <v>28.392263266677443</v>
      </c>
    </row>
    <row r="17" spans="1:12">
      <c r="A17" s="10">
        <v>13</v>
      </c>
      <c r="B17" s="10" t="s">
        <v>45</v>
      </c>
      <c r="C17" s="10">
        <v>4739209</v>
      </c>
      <c r="D17" s="10">
        <v>220906</v>
      </c>
      <c r="E17" s="10">
        <f t="shared" si="0"/>
        <v>4960115</v>
      </c>
      <c r="F17" s="10">
        <v>1089</v>
      </c>
      <c r="G17" s="10">
        <v>2861177</v>
      </c>
      <c r="H17" s="12">
        <f t="shared" si="1"/>
        <v>57.683682737194594</v>
      </c>
      <c r="I17" s="10">
        <v>0</v>
      </c>
      <c r="J17" s="12">
        <f t="shared" si="2"/>
        <v>57.683682737194594</v>
      </c>
      <c r="K17" s="10">
        <v>884548</v>
      </c>
      <c r="L17" s="12">
        <f t="shared" si="3"/>
        <v>30.915528819083892</v>
      </c>
    </row>
    <row r="18" spans="1:12">
      <c r="A18" s="10">
        <v>14</v>
      </c>
      <c r="B18" s="10" t="s">
        <v>46</v>
      </c>
      <c r="C18" s="10">
        <v>335058</v>
      </c>
      <c r="D18" s="10">
        <v>603</v>
      </c>
      <c r="E18" s="10">
        <f t="shared" si="0"/>
        <v>335661</v>
      </c>
      <c r="F18" s="10">
        <v>213</v>
      </c>
      <c r="G18" s="10">
        <v>105925</v>
      </c>
      <c r="H18" s="12">
        <f t="shared" si="1"/>
        <v>31.557136515710795</v>
      </c>
      <c r="I18" s="10">
        <v>0</v>
      </c>
      <c r="J18" s="12">
        <f t="shared" si="2"/>
        <v>31.557136515710795</v>
      </c>
      <c r="K18" s="10">
        <v>81599</v>
      </c>
      <c r="L18" s="12">
        <f t="shared" si="3"/>
        <v>77.034694359216431</v>
      </c>
    </row>
    <row r="19" spans="1:12">
      <c r="A19" s="10">
        <v>15</v>
      </c>
      <c r="B19" s="10" t="s">
        <v>47</v>
      </c>
      <c r="C19" s="10">
        <v>1317947</v>
      </c>
      <c r="D19" s="10">
        <v>75022</v>
      </c>
      <c r="E19" s="10">
        <f t="shared" si="0"/>
        <v>1392969</v>
      </c>
      <c r="F19" s="10">
        <v>511</v>
      </c>
      <c r="G19" s="10">
        <v>1131023</v>
      </c>
      <c r="H19" s="12">
        <f t="shared" si="1"/>
        <v>81.195130688479068</v>
      </c>
      <c r="I19" s="10">
        <v>0</v>
      </c>
      <c r="J19" s="12">
        <f t="shared" si="2"/>
        <v>81.195130688479068</v>
      </c>
      <c r="K19" s="10">
        <v>341822</v>
      </c>
      <c r="L19" s="12">
        <f t="shared" si="3"/>
        <v>30.222373903978966</v>
      </c>
    </row>
    <row r="20" spans="1:12">
      <c r="A20" s="10">
        <v>16</v>
      </c>
      <c r="B20" s="10" t="s">
        <v>48</v>
      </c>
      <c r="C20" s="10">
        <v>26615155</v>
      </c>
      <c r="D20" s="10">
        <v>2495822</v>
      </c>
      <c r="E20" s="10">
        <f t="shared" si="0"/>
        <v>29110977</v>
      </c>
      <c r="F20" s="10">
        <v>12131</v>
      </c>
      <c r="G20" s="10">
        <v>4101290</v>
      </c>
      <c r="H20" s="12">
        <f t="shared" si="1"/>
        <v>14.088465667091832</v>
      </c>
      <c r="I20" s="10">
        <v>0</v>
      </c>
      <c r="J20" s="12">
        <f t="shared" si="2"/>
        <v>14.088465667091832</v>
      </c>
      <c r="K20" s="10">
        <v>2018666</v>
      </c>
      <c r="L20" s="12">
        <f t="shared" si="3"/>
        <v>49.220269720014919</v>
      </c>
    </row>
    <row r="21" spans="1:12">
      <c r="A21" s="10">
        <v>17</v>
      </c>
      <c r="B21" s="10" t="s">
        <v>49</v>
      </c>
      <c r="C21" s="10">
        <v>22702291</v>
      </c>
      <c r="D21" s="10">
        <v>698657</v>
      </c>
      <c r="E21" s="10">
        <f t="shared" si="0"/>
        <v>23400948</v>
      </c>
      <c r="F21" s="10">
        <v>2025</v>
      </c>
      <c r="G21" s="10">
        <v>3109331</v>
      </c>
      <c r="H21" s="12">
        <f t="shared" si="1"/>
        <v>13.287201014249508</v>
      </c>
      <c r="I21" s="10">
        <v>0</v>
      </c>
      <c r="J21" s="12">
        <f t="shared" si="2"/>
        <v>13.287201014249508</v>
      </c>
      <c r="K21" s="10">
        <v>1915835</v>
      </c>
      <c r="L21" s="12">
        <f t="shared" si="3"/>
        <v>61.615665877965384</v>
      </c>
    </row>
    <row r="22" spans="1:12">
      <c r="A22" s="10">
        <v>18</v>
      </c>
      <c r="B22" s="10" t="s">
        <v>50</v>
      </c>
      <c r="C22" s="10">
        <v>12784441</v>
      </c>
      <c r="D22" s="10">
        <v>2106252</v>
      </c>
      <c r="E22" s="10">
        <f t="shared" si="0"/>
        <v>14890693</v>
      </c>
      <c r="F22" s="10">
        <v>4741</v>
      </c>
      <c r="G22" s="10">
        <v>4151955</v>
      </c>
      <c r="H22" s="12">
        <f t="shared" si="1"/>
        <v>27.882886310261046</v>
      </c>
      <c r="I22" s="10">
        <v>0</v>
      </c>
      <c r="J22" s="12">
        <f t="shared" si="2"/>
        <v>27.882886310261046</v>
      </c>
      <c r="K22" s="10">
        <v>2463807</v>
      </c>
      <c r="L22" s="12">
        <f t="shared" si="3"/>
        <v>59.340888810211091</v>
      </c>
    </row>
    <row r="23" spans="1:12">
      <c r="A23" s="10">
        <v>19</v>
      </c>
      <c r="B23" s="10" t="s">
        <v>51</v>
      </c>
      <c r="C23" s="10">
        <v>771326</v>
      </c>
      <c r="D23" s="10">
        <v>53846</v>
      </c>
      <c r="E23" s="10">
        <f t="shared" si="0"/>
        <v>825172</v>
      </c>
      <c r="F23" s="10">
        <v>653</v>
      </c>
      <c r="G23" s="10">
        <v>456053</v>
      </c>
      <c r="H23" s="12">
        <f t="shared" si="1"/>
        <v>55.267629051882516</v>
      </c>
      <c r="I23" s="10">
        <v>0</v>
      </c>
      <c r="J23" s="12">
        <f t="shared" si="2"/>
        <v>55.267629051882516</v>
      </c>
      <c r="K23" s="10">
        <v>359473</v>
      </c>
      <c r="L23" s="12">
        <f t="shared" si="3"/>
        <v>78.822636842647682</v>
      </c>
    </row>
    <row r="24" spans="1:12">
      <c r="A24" s="10">
        <v>20</v>
      </c>
      <c r="B24" s="10" t="s">
        <v>52</v>
      </c>
      <c r="C24" s="10">
        <v>3574218</v>
      </c>
      <c r="D24" s="10">
        <v>703026</v>
      </c>
      <c r="E24" s="10">
        <f t="shared" si="0"/>
        <v>4277244</v>
      </c>
      <c r="F24" s="10">
        <v>4724</v>
      </c>
      <c r="G24" s="10">
        <v>2246012</v>
      </c>
      <c r="H24" s="12">
        <f t="shared" si="1"/>
        <v>52.510728871207725</v>
      </c>
      <c r="I24" s="10">
        <v>0</v>
      </c>
      <c r="J24" s="12">
        <f t="shared" si="2"/>
        <v>52.510728871207725</v>
      </c>
      <c r="K24" s="10">
        <v>1488459</v>
      </c>
      <c r="L24" s="12">
        <f t="shared" si="3"/>
        <v>66.271195345349881</v>
      </c>
    </row>
    <row r="25" spans="1:12">
      <c r="A25" s="10">
        <v>21</v>
      </c>
      <c r="B25" s="10" t="s">
        <v>53</v>
      </c>
      <c r="C25" s="10">
        <v>3371514</v>
      </c>
      <c r="D25" s="10">
        <v>26386</v>
      </c>
      <c r="E25" s="10">
        <f t="shared" si="0"/>
        <v>3397900</v>
      </c>
      <c r="F25" s="10">
        <v>503</v>
      </c>
      <c r="G25" s="10">
        <v>456500</v>
      </c>
      <c r="H25" s="12">
        <f t="shared" si="1"/>
        <v>13.43476853350599</v>
      </c>
      <c r="I25" s="10">
        <v>0</v>
      </c>
      <c r="J25" s="12">
        <f t="shared" si="2"/>
        <v>13.43476853350599</v>
      </c>
      <c r="K25" s="10">
        <v>230000</v>
      </c>
      <c r="L25" s="12">
        <f t="shared" si="3"/>
        <v>50.383351588170868</v>
      </c>
    </row>
    <row r="26" spans="1:12">
      <c r="A26" s="11"/>
      <c r="B26" s="11" t="s">
        <v>54</v>
      </c>
      <c r="C26" s="11">
        <f>SUM(C5:C25)</f>
        <v>414839764</v>
      </c>
      <c r="D26" s="11">
        <f>SUM(D5:D25)</f>
        <v>97695461</v>
      </c>
      <c r="E26" s="10">
        <f t="shared" si="0"/>
        <v>512535225</v>
      </c>
      <c r="F26" s="11">
        <f>SUM(F5:F25)</f>
        <v>187130</v>
      </c>
      <c r="G26" s="11">
        <f>SUM(G5:G25)</f>
        <v>117735549</v>
      </c>
      <c r="H26" s="12">
        <f t="shared" si="1"/>
        <v>22.971211198215695</v>
      </c>
      <c r="I26" s="11">
        <v>68589</v>
      </c>
      <c r="J26" s="12">
        <v>22.98</v>
      </c>
      <c r="K26" s="11">
        <f>SUM(K5:K25)</f>
        <v>50560234</v>
      </c>
      <c r="L26" s="12">
        <f t="shared" si="3"/>
        <v>42.943897938591178</v>
      </c>
    </row>
    <row r="27" spans="1:12">
      <c r="A27" s="10">
        <v>22</v>
      </c>
      <c r="B27" s="10" t="s">
        <v>82</v>
      </c>
      <c r="C27" s="10">
        <v>33160729</v>
      </c>
      <c r="D27" s="10">
        <v>0</v>
      </c>
      <c r="E27" s="10">
        <f>C27+D27</f>
        <v>33160729</v>
      </c>
      <c r="F27" s="10">
        <v>3159</v>
      </c>
      <c r="G27" s="10">
        <v>5129766</v>
      </c>
      <c r="H27" s="12">
        <v>0</v>
      </c>
      <c r="I27" s="10">
        <v>0</v>
      </c>
      <c r="J27" s="12">
        <v>0</v>
      </c>
      <c r="K27" s="10">
        <v>1130517</v>
      </c>
      <c r="L27" s="12">
        <f t="shared" si="3"/>
        <v>22.038373680202959</v>
      </c>
    </row>
    <row r="28" spans="1:12">
      <c r="A28" s="10">
        <v>23</v>
      </c>
      <c r="B28" s="10" t="s">
        <v>55</v>
      </c>
      <c r="C28" s="10">
        <v>744586</v>
      </c>
      <c r="D28" s="10">
        <v>289398</v>
      </c>
      <c r="E28" s="10">
        <f t="shared" ref="E28:E41" si="4">C28+D28</f>
        <v>1033984</v>
      </c>
      <c r="F28" s="10">
        <v>2816</v>
      </c>
      <c r="G28" s="10">
        <v>483746</v>
      </c>
      <c r="H28" s="12">
        <f t="shared" si="1"/>
        <v>46.78466978212429</v>
      </c>
      <c r="I28" s="10">
        <v>0</v>
      </c>
      <c r="J28" s="12">
        <f t="shared" si="2"/>
        <v>46.78466978212429</v>
      </c>
      <c r="K28" s="10">
        <v>52271</v>
      </c>
      <c r="L28" s="12">
        <f t="shared" si="3"/>
        <v>10.80546402450873</v>
      </c>
    </row>
    <row r="29" spans="1:12">
      <c r="A29" s="10">
        <v>24</v>
      </c>
      <c r="B29" s="10" t="s">
        <v>83</v>
      </c>
      <c r="C29" s="10">
        <v>2084788</v>
      </c>
      <c r="D29" s="10">
        <v>222989</v>
      </c>
      <c r="E29" s="10">
        <f t="shared" si="4"/>
        <v>2307777</v>
      </c>
      <c r="F29" s="10">
        <v>187</v>
      </c>
      <c r="G29" s="10">
        <v>112119</v>
      </c>
      <c r="H29" s="12">
        <v>0</v>
      </c>
      <c r="I29" s="10">
        <v>0</v>
      </c>
      <c r="J29" s="12">
        <v>0</v>
      </c>
      <c r="K29" s="10">
        <v>7489</v>
      </c>
      <c r="L29" s="12">
        <f t="shared" si="3"/>
        <v>6.6795101633086276</v>
      </c>
    </row>
    <row r="30" spans="1:12">
      <c r="A30" s="10">
        <v>25</v>
      </c>
      <c r="B30" s="10" t="s">
        <v>56</v>
      </c>
      <c r="C30" s="10">
        <v>92518</v>
      </c>
      <c r="D30" s="10">
        <v>567</v>
      </c>
      <c r="E30" s="10">
        <f t="shared" si="4"/>
        <v>93085</v>
      </c>
      <c r="F30" s="10">
        <v>75</v>
      </c>
      <c r="G30" s="10">
        <v>18230</v>
      </c>
      <c r="H30" s="12">
        <f t="shared" si="1"/>
        <v>19.58425095342966</v>
      </c>
      <c r="I30" s="10">
        <v>0</v>
      </c>
      <c r="J30" s="12">
        <f t="shared" si="2"/>
        <v>19.58425095342966</v>
      </c>
      <c r="K30" s="10">
        <v>6017</v>
      </c>
      <c r="L30" s="12">
        <f t="shared" si="3"/>
        <v>33.006034009873837</v>
      </c>
    </row>
    <row r="31" spans="1:12">
      <c r="A31" s="10">
        <v>26</v>
      </c>
      <c r="B31" s="10" t="s">
        <v>57</v>
      </c>
      <c r="C31" s="10">
        <v>4117983</v>
      </c>
      <c r="D31" s="10">
        <v>1181638</v>
      </c>
      <c r="E31" s="10">
        <f t="shared" si="4"/>
        <v>5299621</v>
      </c>
      <c r="F31" s="10">
        <v>861</v>
      </c>
      <c r="G31" s="10">
        <v>1901232</v>
      </c>
      <c r="H31" s="12">
        <f t="shared" si="1"/>
        <v>35.874867278244992</v>
      </c>
      <c r="I31" s="10">
        <v>0</v>
      </c>
      <c r="J31" s="12">
        <f t="shared" si="2"/>
        <v>35.874867278244992</v>
      </c>
      <c r="K31" s="10">
        <v>263713</v>
      </c>
      <c r="L31" s="12">
        <f t="shared" si="3"/>
        <v>13.870637565536454</v>
      </c>
    </row>
    <row r="32" spans="1:12">
      <c r="A32" s="10">
        <v>27</v>
      </c>
      <c r="B32" s="10" t="s">
        <v>58</v>
      </c>
      <c r="C32" s="10">
        <v>41441010</v>
      </c>
      <c r="D32" s="10">
        <v>14053507</v>
      </c>
      <c r="E32" s="10">
        <f t="shared" si="4"/>
        <v>55494517</v>
      </c>
      <c r="F32" s="10">
        <v>82496</v>
      </c>
      <c r="G32" s="10">
        <v>18730198</v>
      </c>
      <c r="H32" s="12">
        <f t="shared" si="1"/>
        <v>33.751438903414552</v>
      </c>
      <c r="I32" s="10">
        <v>0</v>
      </c>
      <c r="J32" s="12">
        <f t="shared" si="2"/>
        <v>33.751438903414552</v>
      </c>
      <c r="K32" s="10">
        <v>2800941</v>
      </c>
      <c r="L32" s="12">
        <f t="shared" si="3"/>
        <v>14.954145172410884</v>
      </c>
    </row>
    <row r="33" spans="1:12">
      <c r="A33" s="10">
        <v>28</v>
      </c>
      <c r="B33" s="10" t="s">
        <v>59</v>
      </c>
      <c r="C33" s="10">
        <v>17231071</v>
      </c>
      <c r="D33" s="10">
        <v>0</v>
      </c>
      <c r="E33" s="10">
        <f t="shared" si="4"/>
        <v>17231071</v>
      </c>
      <c r="F33" s="10">
        <v>13125</v>
      </c>
      <c r="G33" s="10">
        <v>10838393</v>
      </c>
      <c r="H33" s="12">
        <f t="shared" si="1"/>
        <v>62.900286349002911</v>
      </c>
      <c r="I33" s="10">
        <v>0</v>
      </c>
      <c r="J33" s="12">
        <f t="shared" si="2"/>
        <v>62.900286349002911</v>
      </c>
      <c r="K33" s="10">
        <v>1060479</v>
      </c>
      <c r="L33" s="12">
        <f t="shared" si="3"/>
        <v>9.7844671253385993</v>
      </c>
    </row>
    <row r="34" spans="1:12">
      <c r="A34" s="10">
        <v>29</v>
      </c>
      <c r="B34" s="10" t="s">
        <v>84</v>
      </c>
      <c r="C34" s="10">
        <v>1216064</v>
      </c>
      <c r="D34" s="10">
        <v>18561</v>
      </c>
      <c r="E34" s="10">
        <f t="shared" si="4"/>
        <v>1234625</v>
      </c>
      <c r="F34" s="10">
        <v>6940</v>
      </c>
      <c r="G34" s="10">
        <v>2316229</v>
      </c>
      <c r="H34" s="12">
        <v>0</v>
      </c>
      <c r="I34" s="10">
        <v>0</v>
      </c>
      <c r="J34" s="12">
        <v>0</v>
      </c>
      <c r="K34" s="10">
        <v>587918</v>
      </c>
      <c r="L34" s="12">
        <f t="shared" si="3"/>
        <v>25.382550689072623</v>
      </c>
    </row>
    <row r="35" spans="1:12">
      <c r="A35" s="10">
        <v>30</v>
      </c>
      <c r="B35" s="10" t="s">
        <v>60</v>
      </c>
      <c r="C35" s="10">
        <v>192287</v>
      </c>
      <c r="D35" s="10">
        <v>2772</v>
      </c>
      <c r="E35" s="10">
        <f t="shared" si="4"/>
        <v>195059</v>
      </c>
      <c r="F35" s="10">
        <v>385</v>
      </c>
      <c r="G35" s="10">
        <v>538272</v>
      </c>
      <c r="H35" s="12">
        <f t="shared" si="1"/>
        <v>275.95342947518441</v>
      </c>
      <c r="I35" s="10">
        <v>0</v>
      </c>
      <c r="J35" s="12">
        <f t="shared" si="2"/>
        <v>275.95342947518441</v>
      </c>
      <c r="K35" s="10">
        <v>189261</v>
      </c>
      <c r="L35" s="12">
        <f t="shared" si="3"/>
        <v>35.160848047084002</v>
      </c>
    </row>
    <row r="36" spans="1:12">
      <c r="A36" s="10">
        <v>31</v>
      </c>
      <c r="B36" s="10" t="s">
        <v>61</v>
      </c>
      <c r="C36" s="10">
        <v>5885469</v>
      </c>
      <c r="D36" s="10">
        <v>767207</v>
      </c>
      <c r="E36" s="10">
        <f t="shared" si="4"/>
        <v>6652676</v>
      </c>
      <c r="F36" s="10">
        <v>5141</v>
      </c>
      <c r="G36" s="10">
        <v>1903176</v>
      </c>
      <c r="H36" s="12">
        <f t="shared" si="1"/>
        <v>28.607676068998401</v>
      </c>
      <c r="I36" s="10">
        <v>0</v>
      </c>
      <c r="J36" s="12">
        <f t="shared" si="2"/>
        <v>28.607676068998401</v>
      </c>
      <c r="K36" s="10">
        <v>773515</v>
      </c>
      <c r="L36" s="12">
        <f t="shared" si="3"/>
        <v>40.643377175836605</v>
      </c>
    </row>
    <row r="37" spans="1:12">
      <c r="A37" s="10">
        <v>32</v>
      </c>
      <c r="B37" s="10" t="s">
        <v>62</v>
      </c>
      <c r="C37" s="10">
        <v>332352</v>
      </c>
      <c r="D37" s="10">
        <v>95604</v>
      </c>
      <c r="E37" s="10">
        <f t="shared" si="4"/>
        <v>427956</v>
      </c>
      <c r="F37" s="10">
        <v>390</v>
      </c>
      <c r="G37" s="10">
        <v>542205</v>
      </c>
      <c r="H37" s="12">
        <f t="shared" si="1"/>
        <v>126.69643608221406</v>
      </c>
      <c r="I37" s="10">
        <v>0</v>
      </c>
      <c r="J37" s="12">
        <f t="shared" si="2"/>
        <v>126.69643608221406</v>
      </c>
      <c r="K37" s="10">
        <v>110850</v>
      </c>
      <c r="L37" s="12">
        <f t="shared" si="3"/>
        <v>20.44429689877445</v>
      </c>
    </row>
    <row r="38" spans="1:12">
      <c r="A38" s="10">
        <v>33</v>
      </c>
      <c r="B38" s="10" t="s">
        <v>85</v>
      </c>
      <c r="C38" s="10">
        <v>3445569</v>
      </c>
      <c r="D38" s="10">
        <v>1442508</v>
      </c>
      <c r="E38" s="10">
        <f t="shared" si="4"/>
        <v>4888077</v>
      </c>
      <c r="F38" s="10">
        <v>457</v>
      </c>
      <c r="G38" s="10">
        <v>722818</v>
      </c>
      <c r="H38" s="12">
        <v>0</v>
      </c>
      <c r="I38" s="10">
        <v>0</v>
      </c>
      <c r="J38" s="12">
        <v>0</v>
      </c>
      <c r="K38" s="10">
        <v>446042</v>
      </c>
      <c r="L38" s="12">
        <f t="shared" si="3"/>
        <v>61.70875656112603</v>
      </c>
    </row>
    <row r="39" spans="1:12">
      <c r="A39" s="10">
        <v>34</v>
      </c>
      <c r="B39" s="10" t="s">
        <v>63</v>
      </c>
      <c r="C39" s="10">
        <v>3779842</v>
      </c>
      <c r="D39" s="10">
        <v>0</v>
      </c>
      <c r="E39" s="10">
        <f t="shared" si="4"/>
        <v>3779842</v>
      </c>
      <c r="F39" s="10">
        <v>6422</v>
      </c>
      <c r="G39" s="10">
        <v>924055</v>
      </c>
      <c r="H39" s="12">
        <f t="shared" si="1"/>
        <v>24.446921326341155</v>
      </c>
      <c r="I39" s="10">
        <v>0</v>
      </c>
      <c r="J39" s="12">
        <f t="shared" si="2"/>
        <v>24.446921326341155</v>
      </c>
      <c r="K39" s="10">
        <v>324775</v>
      </c>
      <c r="L39" s="12">
        <f t="shared" si="3"/>
        <v>35.146717457294208</v>
      </c>
    </row>
    <row r="40" spans="1:12">
      <c r="A40" s="10">
        <v>35</v>
      </c>
      <c r="B40" s="10" t="s">
        <v>64</v>
      </c>
      <c r="C40" s="10">
        <v>2872658</v>
      </c>
      <c r="D40" s="10">
        <v>143143</v>
      </c>
      <c r="E40" s="10">
        <f t="shared" si="4"/>
        <v>3015801</v>
      </c>
      <c r="F40" s="10">
        <v>348</v>
      </c>
      <c r="G40" s="10">
        <v>1692230</v>
      </c>
      <c r="H40" s="12">
        <f t="shared" si="1"/>
        <v>56.112124108984638</v>
      </c>
      <c r="I40" s="10">
        <v>0</v>
      </c>
      <c r="J40" s="12">
        <f t="shared" si="2"/>
        <v>56.112124108984638</v>
      </c>
      <c r="K40" s="10">
        <v>792108</v>
      </c>
      <c r="L40" s="12">
        <f t="shared" si="3"/>
        <v>46.808530755275584</v>
      </c>
    </row>
    <row r="41" spans="1:12">
      <c r="A41" s="10">
        <v>36</v>
      </c>
      <c r="B41" s="10" t="s">
        <v>65</v>
      </c>
      <c r="C41" s="10">
        <v>5979913</v>
      </c>
      <c r="D41" s="10">
        <v>336928</v>
      </c>
      <c r="E41" s="10">
        <f t="shared" si="4"/>
        <v>6316841</v>
      </c>
      <c r="F41" s="10">
        <v>405</v>
      </c>
      <c r="G41" s="10">
        <v>1428097</v>
      </c>
      <c r="H41" s="12">
        <f t="shared" si="1"/>
        <v>22.607771827722118</v>
      </c>
      <c r="I41" s="10">
        <v>0</v>
      </c>
      <c r="J41" s="12">
        <f t="shared" si="2"/>
        <v>22.607771827722118</v>
      </c>
      <c r="K41" s="10">
        <v>1028212</v>
      </c>
      <c r="L41" s="12">
        <f t="shared" si="3"/>
        <v>71.998750785135741</v>
      </c>
    </row>
    <row r="42" spans="1:12">
      <c r="A42" s="11"/>
      <c r="B42" s="11" t="s">
        <v>54</v>
      </c>
      <c r="C42" s="11">
        <f>SUM(C27:C41)</f>
        <v>122576839</v>
      </c>
      <c r="D42" s="11">
        <f>SUM(D27:D41)</f>
        <v>18554822</v>
      </c>
      <c r="E42" s="10">
        <f>SUM(E27:E41)</f>
        <v>141131661</v>
      </c>
      <c r="F42" s="11">
        <f>SUM(F27:F41)</f>
        <v>123207</v>
      </c>
      <c r="G42" s="11">
        <f>SUM(G27:G41)</f>
        <v>47280766</v>
      </c>
      <c r="H42" s="12">
        <f t="shared" si="1"/>
        <v>33.501175898439968</v>
      </c>
      <c r="I42" s="11">
        <v>0</v>
      </c>
      <c r="J42" s="12">
        <f t="shared" si="2"/>
        <v>33.501175898439968</v>
      </c>
      <c r="K42" s="11">
        <f>SUM(K27:K41)</f>
        <v>9574108</v>
      </c>
      <c r="L42" s="12">
        <f t="shared" si="3"/>
        <v>20.249477345608149</v>
      </c>
    </row>
    <row r="43" spans="1:12">
      <c r="A43" s="10">
        <v>37</v>
      </c>
      <c r="B43" s="10" t="s">
        <v>66</v>
      </c>
      <c r="C43" s="10">
        <v>4584543</v>
      </c>
      <c r="D43" s="10">
        <v>0</v>
      </c>
      <c r="E43" s="10">
        <f>C43+D43</f>
        <v>4584543</v>
      </c>
      <c r="F43" s="10">
        <v>10349</v>
      </c>
      <c r="G43" s="10">
        <v>2853306</v>
      </c>
      <c r="H43" s="12">
        <f t="shared" si="1"/>
        <v>62.237522911225831</v>
      </c>
      <c r="I43" s="10">
        <v>0</v>
      </c>
      <c r="J43" s="12">
        <f t="shared" si="2"/>
        <v>62.237522911225831</v>
      </c>
      <c r="K43" s="10">
        <v>1056280</v>
      </c>
      <c r="L43" s="12">
        <f t="shared" si="3"/>
        <v>37.019513504685442</v>
      </c>
    </row>
    <row r="44" spans="1:12">
      <c r="A44" s="10">
        <v>38</v>
      </c>
      <c r="B44" s="10" t="s">
        <v>67</v>
      </c>
      <c r="C44" s="10">
        <v>1957345</v>
      </c>
      <c r="D44" s="10">
        <v>0</v>
      </c>
      <c r="E44" s="10">
        <f t="shared" ref="E44:E57" si="5">C44+D44</f>
        <v>1957345</v>
      </c>
      <c r="F44" s="10">
        <v>1294</v>
      </c>
      <c r="G44" s="10">
        <v>859892</v>
      </c>
      <c r="H44" s="12">
        <f t="shared" si="1"/>
        <v>43.931550135515202</v>
      </c>
      <c r="I44" s="10">
        <v>0</v>
      </c>
      <c r="J44" s="12">
        <f t="shared" si="2"/>
        <v>43.931550135515202</v>
      </c>
      <c r="K44" s="10">
        <v>593224</v>
      </c>
      <c r="L44" s="12">
        <f t="shared" si="3"/>
        <v>68.988198517953407</v>
      </c>
    </row>
    <row r="45" spans="1:12">
      <c r="A45" s="10">
        <v>39</v>
      </c>
      <c r="B45" s="10" t="s">
        <v>68</v>
      </c>
      <c r="C45" s="10">
        <v>17050432</v>
      </c>
      <c r="D45" s="10">
        <v>309</v>
      </c>
      <c r="E45" s="10">
        <f t="shared" si="5"/>
        <v>17050741</v>
      </c>
      <c r="F45" s="10">
        <v>29299</v>
      </c>
      <c r="G45" s="10">
        <v>10993970</v>
      </c>
      <c r="H45" s="12">
        <f t="shared" si="1"/>
        <v>64.477960224719851</v>
      </c>
      <c r="I45" s="10">
        <v>0</v>
      </c>
      <c r="J45" s="12">
        <f t="shared" si="2"/>
        <v>64.477960224719851</v>
      </c>
      <c r="K45" s="10">
        <v>5862736</v>
      </c>
      <c r="L45" s="12">
        <f t="shared" si="3"/>
        <v>53.326832800162272</v>
      </c>
    </row>
    <row r="46" spans="1:12">
      <c r="A46" s="10">
        <v>40</v>
      </c>
      <c r="B46" s="10" t="s">
        <v>69</v>
      </c>
      <c r="C46" s="10">
        <v>9266763</v>
      </c>
      <c r="D46" s="10">
        <v>0</v>
      </c>
      <c r="E46" s="10">
        <f t="shared" si="5"/>
        <v>9266763</v>
      </c>
      <c r="F46" s="10">
        <v>9493</v>
      </c>
      <c r="G46" s="10">
        <v>5199135</v>
      </c>
      <c r="H46" s="12">
        <f t="shared" si="1"/>
        <v>56.105190129498297</v>
      </c>
      <c r="I46" s="10">
        <v>0</v>
      </c>
      <c r="J46" s="12">
        <f t="shared" si="2"/>
        <v>56.105190129498297</v>
      </c>
      <c r="K46" s="10">
        <v>2710537</v>
      </c>
      <c r="L46" s="12">
        <f t="shared" si="3"/>
        <v>52.13438389270523</v>
      </c>
    </row>
    <row r="47" spans="1:12">
      <c r="A47" s="10">
        <v>41</v>
      </c>
      <c r="B47" s="10" t="s">
        <v>70</v>
      </c>
      <c r="C47" s="10">
        <v>20231</v>
      </c>
      <c r="D47" s="10">
        <v>0</v>
      </c>
      <c r="E47" s="10">
        <f t="shared" si="5"/>
        <v>20231</v>
      </c>
      <c r="F47" s="10">
        <v>57</v>
      </c>
      <c r="G47" s="10">
        <v>181907</v>
      </c>
      <c r="H47" s="12">
        <f t="shared" si="1"/>
        <v>899.14981958380713</v>
      </c>
      <c r="I47" s="10">
        <v>0</v>
      </c>
      <c r="J47" s="12">
        <f t="shared" si="2"/>
        <v>899.14981958380713</v>
      </c>
      <c r="K47" s="10">
        <v>1578</v>
      </c>
      <c r="L47" s="12">
        <f t="shared" si="3"/>
        <v>0.86747623785780636</v>
      </c>
    </row>
    <row r="48" spans="1:12">
      <c r="A48" s="10">
        <v>42</v>
      </c>
      <c r="B48" s="10" t="s">
        <v>71</v>
      </c>
      <c r="C48" s="10">
        <v>1256857</v>
      </c>
      <c r="D48" s="10">
        <v>0</v>
      </c>
      <c r="E48" s="10">
        <f t="shared" si="5"/>
        <v>1256857</v>
      </c>
      <c r="F48" s="10">
        <v>1181</v>
      </c>
      <c r="G48" s="10">
        <v>509239</v>
      </c>
      <c r="H48" s="12">
        <f t="shared" si="1"/>
        <v>40.516860708895287</v>
      </c>
      <c r="I48" s="10">
        <v>0</v>
      </c>
      <c r="J48" s="12">
        <f t="shared" si="2"/>
        <v>40.516860708895287</v>
      </c>
      <c r="K48" s="10">
        <v>217824</v>
      </c>
      <c r="L48" s="12">
        <f t="shared" si="3"/>
        <v>42.774414371248078</v>
      </c>
    </row>
    <row r="49" spans="1:12">
      <c r="A49" s="10">
        <v>43</v>
      </c>
      <c r="B49" s="10" t="s">
        <v>72</v>
      </c>
      <c r="C49" s="10">
        <v>4489464</v>
      </c>
      <c r="D49" s="10">
        <v>487</v>
      </c>
      <c r="E49" s="10">
        <f t="shared" si="5"/>
        <v>4489951</v>
      </c>
      <c r="F49" s="10">
        <v>7355</v>
      </c>
      <c r="G49" s="10">
        <v>1400609</v>
      </c>
      <c r="H49" s="12">
        <f t="shared" si="1"/>
        <v>31.194304793081262</v>
      </c>
      <c r="I49" s="10">
        <v>0</v>
      </c>
      <c r="J49" s="12">
        <f t="shared" si="2"/>
        <v>31.194304793081262</v>
      </c>
      <c r="K49" s="10">
        <v>404023</v>
      </c>
      <c r="L49" s="12">
        <f t="shared" si="3"/>
        <v>28.84623760092931</v>
      </c>
    </row>
    <row r="50" spans="1:12">
      <c r="A50" s="10">
        <v>44</v>
      </c>
      <c r="B50" s="10" t="s">
        <v>73</v>
      </c>
      <c r="C50" s="10">
        <v>1054861</v>
      </c>
      <c r="D50" s="10">
        <v>235</v>
      </c>
      <c r="E50" s="10">
        <f t="shared" si="5"/>
        <v>1055096</v>
      </c>
      <c r="F50" s="10">
        <v>469</v>
      </c>
      <c r="G50" s="10">
        <v>1633140</v>
      </c>
      <c r="H50" s="12">
        <f t="shared" si="1"/>
        <v>154.78591521529793</v>
      </c>
      <c r="I50" s="10">
        <v>0</v>
      </c>
      <c r="J50" s="12">
        <f t="shared" si="2"/>
        <v>154.78591521529793</v>
      </c>
      <c r="K50" s="10">
        <v>56755</v>
      </c>
      <c r="L50" s="12">
        <f t="shared" si="3"/>
        <v>3.4752072694318916</v>
      </c>
    </row>
    <row r="51" spans="1:12">
      <c r="A51" s="10">
        <v>45</v>
      </c>
      <c r="B51" s="10" t="s">
        <v>74</v>
      </c>
      <c r="C51" s="10">
        <v>1688643</v>
      </c>
      <c r="D51" s="10">
        <v>58415</v>
      </c>
      <c r="E51" s="10">
        <f t="shared" si="5"/>
        <v>1747058</v>
      </c>
      <c r="F51" s="10">
        <v>1080</v>
      </c>
      <c r="G51" s="10">
        <v>213252</v>
      </c>
      <c r="H51" s="12">
        <f t="shared" si="1"/>
        <v>12.206349188178068</v>
      </c>
      <c r="I51" s="10">
        <v>0</v>
      </c>
      <c r="J51" s="12">
        <f t="shared" si="2"/>
        <v>12.206349188178068</v>
      </c>
      <c r="K51" s="10">
        <v>113674</v>
      </c>
      <c r="L51" s="12">
        <f t="shared" si="3"/>
        <v>53.305010035075874</v>
      </c>
    </row>
    <row r="52" spans="1:12">
      <c r="A52" s="10">
        <v>46</v>
      </c>
      <c r="B52" s="10" t="s">
        <v>75</v>
      </c>
      <c r="C52" s="10">
        <v>8907787</v>
      </c>
      <c r="D52" s="10">
        <v>8320</v>
      </c>
      <c r="E52" s="10">
        <f t="shared" si="5"/>
        <v>8916107</v>
      </c>
      <c r="F52" s="10">
        <v>12403</v>
      </c>
      <c r="G52" s="10">
        <v>2427136</v>
      </c>
      <c r="H52" s="12">
        <f t="shared" si="1"/>
        <v>27.221925443469893</v>
      </c>
      <c r="I52" s="10">
        <v>0</v>
      </c>
      <c r="J52" s="12">
        <f t="shared" si="2"/>
        <v>27.221925443469893</v>
      </c>
      <c r="K52" s="10">
        <v>858041</v>
      </c>
      <c r="L52" s="12">
        <f t="shared" si="3"/>
        <v>35.351995108638327</v>
      </c>
    </row>
    <row r="53" spans="1:12">
      <c r="A53" s="10">
        <v>47</v>
      </c>
      <c r="B53" s="10" t="s">
        <v>76</v>
      </c>
      <c r="C53" s="10">
        <v>759018</v>
      </c>
      <c r="D53" s="10">
        <v>7131</v>
      </c>
      <c r="E53" s="10">
        <f t="shared" si="5"/>
        <v>766149</v>
      </c>
      <c r="F53" s="10">
        <v>152</v>
      </c>
      <c r="G53" s="10">
        <v>712729</v>
      </c>
      <c r="H53" s="12">
        <f t="shared" si="1"/>
        <v>93.027465936782534</v>
      </c>
      <c r="I53" s="10">
        <v>0</v>
      </c>
      <c r="J53" s="12">
        <f t="shared" si="2"/>
        <v>93.027465936782534</v>
      </c>
      <c r="K53" s="10">
        <v>32274</v>
      </c>
      <c r="L53" s="12">
        <f t="shared" si="3"/>
        <v>4.5282288218944364</v>
      </c>
    </row>
    <row r="54" spans="1:12">
      <c r="A54" s="10">
        <v>48</v>
      </c>
      <c r="B54" s="10" t="s">
        <v>77</v>
      </c>
      <c r="C54" s="10">
        <v>1329271</v>
      </c>
      <c r="D54" s="10">
        <v>3934</v>
      </c>
      <c r="E54" s="10">
        <f t="shared" si="5"/>
        <v>1333205</v>
      </c>
      <c r="F54" s="10">
        <v>293</v>
      </c>
      <c r="G54" s="10">
        <v>1253263</v>
      </c>
      <c r="H54" s="12">
        <f t="shared" si="1"/>
        <v>94.003772863138082</v>
      </c>
      <c r="I54" s="10">
        <v>0</v>
      </c>
      <c r="J54" s="12">
        <f t="shared" si="2"/>
        <v>94.003772863138082</v>
      </c>
      <c r="K54" s="10">
        <v>146494</v>
      </c>
      <c r="L54" s="12">
        <f t="shared" si="3"/>
        <v>11.689007016085212</v>
      </c>
    </row>
    <row r="55" spans="1:12">
      <c r="A55" s="10">
        <v>49</v>
      </c>
      <c r="B55" s="10" t="s">
        <v>78</v>
      </c>
      <c r="C55" s="10">
        <v>340111</v>
      </c>
      <c r="D55" s="10">
        <v>0</v>
      </c>
      <c r="E55" s="10">
        <f t="shared" si="5"/>
        <v>340111</v>
      </c>
      <c r="F55" s="10">
        <v>130</v>
      </c>
      <c r="G55" s="10">
        <v>654009</v>
      </c>
      <c r="H55" s="12">
        <f t="shared" si="1"/>
        <v>192.29281028840583</v>
      </c>
      <c r="I55" s="10">
        <v>0</v>
      </c>
      <c r="J55" s="12">
        <f t="shared" si="2"/>
        <v>192.29281028840583</v>
      </c>
      <c r="K55" s="10">
        <v>11819</v>
      </c>
      <c r="L55" s="12">
        <f t="shared" si="3"/>
        <v>1.8071616751451431</v>
      </c>
    </row>
    <row r="56" spans="1:12">
      <c r="A56" s="10">
        <v>50</v>
      </c>
      <c r="B56" s="10" t="s">
        <v>79</v>
      </c>
      <c r="C56" s="10">
        <v>691858</v>
      </c>
      <c r="D56" s="10">
        <v>0</v>
      </c>
      <c r="E56" s="10">
        <f t="shared" si="5"/>
        <v>691858</v>
      </c>
      <c r="F56" s="10">
        <v>3387</v>
      </c>
      <c r="G56" s="10">
        <v>494457</v>
      </c>
      <c r="H56" s="12">
        <f t="shared" si="1"/>
        <v>71.467989096028376</v>
      </c>
      <c r="I56" s="10">
        <v>0</v>
      </c>
      <c r="J56" s="12">
        <f t="shared" si="2"/>
        <v>71.467989096028376</v>
      </c>
      <c r="K56" s="10">
        <v>159253</v>
      </c>
      <c r="L56" s="12">
        <f t="shared" si="3"/>
        <v>32.207654052829668</v>
      </c>
    </row>
    <row r="57" spans="1:12">
      <c r="A57" s="10">
        <v>51</v>
      </c>
      <c r="B57" s="10" t="s">
        <v>80</v>
      </c>
      <c r="C57" s="10">
        <v>144130</v>
      </c>
      <c r="D57" s="10">
        <v>0</v>
      </c>
      <c r="E57" s="10">
        <f t="shared" si="5"/>
        <v>144130</v>
      </c>
      <c r="F57" s="10">
        <v>42</v>
      </c>
      <c r="G57" s="10">
        <v>11739</v>
      </c>
      <c r="H57" s="12">
        <f t="shared" si="1"/>
        <v>8.1447304516755707</v>
      </c>
      <c r="I57" s="10">
        <v>0</v>
      </c>
      <c r="J57" s="12">
        <f t="shared" si="2"/>
        <v>8.1447304516755707</v>
      </c>
      <c r="K57" s="10">
        <v>6547</v>
      </c>
      <c r="L57" s="12">
        <f t="shared" si="3"/>
        <v>55.771360422523209</v>
      </c>
    </row>
    <row r="58" spans="1:12">
      <c r="A58" s="11"/>
      <c r="B58" s="11" t="s">
        <v>54</v>
      </c>
      <c r="C58" s="11">
        <f>SUM(C43:C57)</f>
        <v>53541314</v>
      </c>
      <c r="D58" s="11">
        <f>SUM(D43:D57)</f>
        <v>78831</v>
      </c>
      <c r="E58" s="11">
        <f>SUM(E43:E57)</f>
        <v>53620145</v>
      </c>
      <c r="F58" s="11">
        <f>SUM(F43:F57)</f>
        <v>76984</v>
      </c>
      <c r="G58" s="11">
        <f>SUM(G43:G57)</f>
        <v>29397783</v>
      </c>
      <c r="H58" s="12">
        <f t="shared" si="1"/>
        <v>54.826004293722072</v>
      </c>
      <c r="I58" s="11">
        <v>0</v>
      </c>
      <c r="J58" s="12">
        <f t="shared" si="2"/>
        <v>54.826004293722072</v>
      </c>
      <c r="K58" s="11">
        <f>SUM(K43:K57)</f>
        <v>12231059</v>
      </c>
      <c r="L58" s="12">
        <f t="shared" si="3"/>
        <v>41.605378881802075</v>
      </c>
    </row>
    <row r="59" spans="1:12">
      <c r="A59" s="11"/>
      <c r="B59" s="11" t="s">
        <v>81</v>
      </c>
      <c r="C59" s="11">
        <f>C26+C42+C58</f>
        <v>590957917</v>
      </c>
      <c r="D59" s="11">
        <f>D26+D42+D58</f>
        <v>116329114</v>
      </c>
      <c r="E59" s="11">
        <f>E26+E42+E58</f>
        <v>707287031</v>
      </c>
      <c r="F59" s="11">
        <f>F26+F42+F58</f>
        <v>387321</v>
      </c>
      <c r="G59" s="11">
        <f>G26+G42+G58</f>
        <v>194414098</v>
      </c>
      <c r="H59" s="12">
        <f t="shared" si="1"/>
        <v>27.487298575958196</v>
      </c>
      <c r="I59" s="11">
        <v>68589</v>
      </c>
      <c r="J59" s="12">
        <v>27.97</v>
      </c>
      <c r="K59" s="11">
        <f>K26+K42+K58</f>
        <v>72365401</v>
      </c>
      <c r="L59" s="12">
        <f t="shared" si="3"/>
        <v>37.222301131680275</v>
      </c>
    </row>
  </sheetData>
  <mergeCells count="3">
    <mergeCell ref="A3:A4"/>
    <mergeCell ref="B3:B4"/>
    <mergeCell ref="F3:G3"/>
  </mergeCells>
  <pageMargins left="0.7" right="0.7" top="0.75" bottom="0.75" header="0.3" footer="0.3"/>
  <pageSetup paperSize="9" scale="70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Vikas Rai</dc:creator>
  <cp:lastModifiedBy>2836637</cp:lastModifiedBy>
  <cp:lastPrinted>2017-09-08T07:20:12Z</cp:lastPrinted>
  <dcterms:created xsi:type="dcterms:W3CDTF">2016-09-17T10:40:05Z</dcterms:created>
  <dcterms:modified xsi:type="dcterms:W3CDTF">2017-09-08T07:21:29Z</dcterms:modified>
</cp:coreProperties>
</file>